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Planeacion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tc={2c499417-7bac-4c83-b742-a1a519a59a0a}</author>
    <author>tc={a04f8b9c-474c-44f5-a6af-9c0a9be63b3d}</author>
  </authors>
  <commentList>
    <comment authorId="0" xr:uid="{2c499417-7bac-4c83-b742-a1a519a59a0a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a04f8b9c-474c-44f5-a6af-9c0a9be63b3d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<sst xmlns="http://schemas.openxmlformats.org/spreadsheetml/2006/main" count="476" uniqueCount="183">
  <si>
    <t xml:space="preserve">PROCESO: </t>
  </si>
  <si>
    <t>PLANEACION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</si>
  <si>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</si>
  <si>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</si>
  <si>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</si>
  <si>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</si>
  <si>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</si>
  <si>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</si>
  <si>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</si>
  <si>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</si>
  <si>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2019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</si>
  <si>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</si>
  <si>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</si>
  <si>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</si>
  <si>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</si>
  <si>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</si>
  <si>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</si>
  <si>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</si>
  <si>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</si>
  <si>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</si>
  <si>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</si>
  <si>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</si>
  <si>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</si>
  <si>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</si>
  <si>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</si>
  <si>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</si>
  <si>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</si>
  <si>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</si>
  <si>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Cumplimiento del objeto del contrato</t>
  </si>
  <si>
    <t>Medir el grado de satisfacción de los proyectos ejecutados por la entidad.</t>
  </si>
  <si>
    <t xml:space="preserve">No. de contratos ejecutados a satisfacción / No.  Contratos  adjudicados.*100 </t>
  </si>
  <si>
    <t>Semestral</t>
  </si>
  <si>
    <t xml:space="preserve">Eficiencia </t>
  </si>
  <si>
    <t>&gt; 80%</t>
  </si>
  <si>
    <t xml:space="preserve">Entre 60% - 79% </t>
  </si>
  <si>
    <t xml:space="preserve">&lt; 59% </t>
  </si>
  <si>
    <t>IN02</t>
  </si>
  <si>
    <t xml:space="preserve">Nivel de cumplimiento de los  resultados  proyectados </t>
  </si>
  <si>
    <t>Determinar la  eficacia  en la ejecucion de  los presupuestos estimados frente los  resultados  de los diferentes  proyectos ejecutados por la entidad.</t>
  </si>
  <si>
    <t>Resultados Obtenidos / Resultados Proyectados *100</t>
  </si>
  <si>
    <t>Trimestral</t>
  </si>
  <si>
    <t>Eficacia</t>
  </si>
  <si>
    <t>&gt; 0</t>
  </si>
  <si>
    <t>= 0</t>
  </si>
  <si>
    <t>&lt; 0</t>
  </si>
  <si>
    <t>&lt;=0</t>
  </si>
  <si>
    <t>&lt;=1</t>
  </si>
  <si>
    <t>IN03</t>
  </si>
  <si>
    <t>Nivel de ejecución de propuestas y proyectos aprobados</t>
  </si>
  <si>
    <t>Determinar el margen de concreción de las propuesta y / o proyectos elaborados por Aguas del Huila.</t>
  </si>
  <si>
    <t>Número de Propuestas y/o proyectos aprobados / Número de Propuestas y Proyectos elaborados*100</t>
  </si>
  <si>
    <t>Bimensual</t>
  </si>
  <si>
    <t>Entre 80% y 100%</t>
  </si>
  <si>
    <t>Entre 60% y 79%</t>
  </si>
  <si>
    <t>Menor al 60%</t>
  </si>
  <si>
    <t>PROCESO</t>
  </si>
  <si>
    <t>IN04</t>
  </si>
  <si>
    <t xml:space="preserve">% de proyectos  con prorrogas vigencia actual </t>
  </si>
  <si>
    <t>Medir el impacto de cumplimiento en los proyectos o contratos suscriptos   frente al componente del funcionamiento y las causas de las prorrogas.</t>
  </si>
  <si>
    <t>Número de proyectos con prorroga / total de proyectos aprobados  por aguas del Huila en el tiempo*100</t>
  </si>
  <si>
    <t>IN05</t>
  </si>
  <si>
    <t>Nivel de Cumplimiento de Tiempo de duracion del proyecto y/o contrato</t>
  </si>
  <si>
    <t xml:space="preserve">Determinar la eficiencia, eficacia de los tiempos estimados frente al ejecuccion  de las porpuestas y/o  proyectos  realizadas por la entidad. </t>
  </si>
  <si>
    <t xml:space="preserve">Tiempo ejecutado   de cada contrato  y/o proyecto/Tiempo proyectado  *100         </t>
  </si>
  <si>
    <t>Efectividad</t>
  </si>
  <si>
    <t>TIPO DE INDICADOR</t>
  </si>
  <si>
    <t>CÓDIGO DEL INDICADOR</t>
  </si>
  <si>
    <t>AH-DEP-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</si>
  <si>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</si>
  <si>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</si>
  <si>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</si>
  <si>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</si>
  <si>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</si>
  <si>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</si>
  <si>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</si>
  <si>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</si>
  <si>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</si>
  <si>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</si>
  <si>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</si>
  <si>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</si>
  <si>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</si>
  <si>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>Mensual</t>
  </si>
  <si>
    <t>Objetivo</t>
  </si>
  <si>
    <t>Cuatrimestral</t>
  </si>
  <si>
    <t>Anual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</si>
  <si>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</si>
  <si>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</si>
  <si>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</si>
  <si>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</si>
  <si>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</si>
  <si>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</si>
  <si>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</si>
  <si>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</si>
  <si>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Millones de $</t>
  </si>
  <si>
    <t>METODOLOGIA PARA OBTENER LOS DATOS:</t>
  </si>
  <si>
    <t>Informe de actividades  y supervision y presupuesto ejecutado</t>
  </si>
  <si>
    <t>MEDICIÓN DE DATOS:</t>
  </si>
  <si>
    <t>%</t>
  </si>
  <si>
    <t>N° de propuestas y/o proyectos elaborados vs aprobados</t>
  </si>
  <si>
    <t>VIGENCIA 2025</t>
  </si>
  <si>
    <t>MES</t>
  </si>
  <si>
    <t>ACUM</t>
  </si>
  <si>
    <t xml:space="preserve">Relacion de contratos ejecutados a satisfacción y numero de contratos adjudicados </t>
  </si>
  <si>
    <t>META  AÑO 2025</t>
  </si>
  <si>
    <t>RESULTADOS DE LA VIGENCIA</t>
  </si>
  <si>
    <t>VARIABLES</t>
  </si>
  <si>
    <t>Presupuestos estimados</t>
  </si>
  <si>
    <t>Presupuestos ejecutados</t>
  </si>
  <si>
    <t>Número de propuestas y/o proyectos aprobados</t>
  </si>
  <si>
    <t xml:space="preserve">Informe de Actividades y supervision </t>
  </si>
  <si>
    <t>Número de propuestas y/o proyectos elaborados</t>
  </si>
  <si>
    <t xml:space="preserve"> </t>
  </si>
  <si>
    <t>RANGOS DE EVALUACIÓN</t>
  </si>
  <si>
    <t>Número de contratos ejecutados a satisfacción</t>
  </si>
  <si>
    <t>Número de contratos adjudicados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</si>
  <si>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</si>
  <si>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</si>
  <si>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</si>
  <si>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</si>
  <si>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Durante el mes de enero no se reportó la elaboración ni aprobación de propuestas o proyectos.</t>
  </si>
  <si>
    <t>Sin actividad presupuestal en este periodo.</t>
  </si>
  <si>
    <t>En febrero se elaboró 1 proyecto, sin embargo, no se logró la aprobación del mismo.</t>
  </si>
  <si>
    <t>Incumplimiento de la meta; diferencia presupuestal de 3047.99.</t>
  </si>
  <si>
    <t>Para el mes de marzo se elaboraron 3 proyectos y se logró la aprobación de 1.</t>
  </si>
  <si>
    <t>Cumplimiento de la meta con un resultado de -307.368.</t>
  </si>
  <si>
    <t>En abril se elaboró y aprobó 1 proyecto, logrando una efectividad del 100% en el mes.</t>
  </si>
  <si>
    <t>Incumplimiento de la meta; diferencia presupuestal de 1469.83.</t>
  </si>
  <si>
    <t>Durante mayo se aprobaron 3 proyectos, gestionando aprobaciones pendientes de meses anteriores.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</si>
  <si>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</si>
  <si>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En el mes de junio no se registraron nuevas propuestas elaboradas ni proyectos aprobados.</t>
  </si>
  <si>
    <t>Incumplimiento de la meta; alta diferencia presupuestal de 20668.1.</t>
  </si>
  <si>
    <t>Para julio se elaboró 1 propuesta, la cual se encuentra pendiente de aprobación.</t>
  </si>
  <si>
    <t>Incumplimiento de la meta; diferencia presupuestal de 4001.28.</t>
  </si>
  <si>
    <t>Durante agosto no hubo movimiento en la elaboración o aprobación de proyectos.</t>
  </si>
  <si>
    <t>Incumplimiento de la meta; diferencia presupuestal de 58.94.</t>
  </si>
  <si>
    <t>En septiembre se elaboró 1 proyecto que aún no ha sido aprobado.</t>
  </si>
  <si>
    <t>Incumplimiento de la meta; diferencia presupuestal de 6318.86.</t>
  </si>
  <si>
    <t>En octubre se elaboraron 2 proyectos y se logró la aprobación de 1 de ellos.</t>
  </si>
  <si>
    <t>Incumplimiento de la meta; diferencia presupuestal de 3951.36.</t>
  </si>
  <si>
    <t>Durante noviembre se elaboraron y aprobaron 2 proyectos, mostrando una gestión óptima.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</si>
  <si>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</si>
  <si>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En diciembre se elaboró y aprobó 1 proyecto, cerrando con un buen balance.</t>
  </si>
  <si>
    <t>Realizar un seguimiento mensual más riguroso a la ejecución presupuestal frente a lo estimado para evitar desviaciones.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</si>
  <si>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</si>
  <si>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Ajustar la planificación de los presupuestos estimados para que sean más acordes a la realidad de la ejecución de los proyectos.</t>
  </si>
  <si>
    <t>Realizar seguimiento continuo a los proyectos elaborados que se encuentran pendientes de aprobación para agilizar su trámite.</t>
  </si>
  <si>
    <t>Establecer cronogramas de revisión periódica con las entidades encargadas de la aprobación de los proyectos.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</si>
  <si>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</si>
  <si>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</si>
  <si>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</si>
  <si>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</si>
  <si>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</si>
  <si>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</si>
  <si>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</si>
  <si>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</si>
  <si>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</si>
  <si>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</si>
  <si>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</si>
  <si>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</si>
  <si>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</si>
  <si>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</si>
  <si>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Realizar seguimiento a los contratos adjudicados para garantizar su ejecución a satisfacción.</t>
  </si>
  <si>
    <t>Solicitar informes periódicos de supervisión para identificar posibles incumplimientos.</t>
  </si>
  <si>
    <t>N° de proyectos con prorrogas</t>
  </si>
  <si>
    <t>Número de proyectos con prorroga</t>
  </si>
  <si>
    <t>Número de proyectos aprobados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</si>
  <si>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</si>
  <si>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No se presentó actividad.</t>
  </si>
  <si>
    <t>No hubo casos reportados.</t>
  </si>
  <si>
    <t>No se reportó información.</t>
  </si>
  <si>
    <t>El resultado de -200,0% no cumple con la meta del 90,0%.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</si>
  <si>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</si>
  <si>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Revisar las causas de las prórrogas de los proyectos en mayo para implementar medidas preventivas.</t>
  </si>
  <si>
    <t>Establecer un sistema de seguimiento más riguroso para los proyectos en curso y evitar retrasos.</t>
  </si>
  <si>
    <t>Días</t>
  </si>
  <si>
    <t>Informes de avance y ejecución  proyectos</t>
  </si>
  <si>
    <t>Tiempo proyectado</t>
  </si>
  <si>
    <t>Tiempo Ejecutado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</si>
  <si>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</si>
  <si>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-90 cumple con la meta de &lt;=0.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</si>
  <si>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</si>
  <si>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Continuar con el seguimiento mensual de los tiempos de ejecución.</t>
  </si>
  <si>
    <t>Fortalecer la comunicación entre las áreas involucradas.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</si>
</sst>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0.0"/>
    <numFmt numFmtId="166" formatCode="#,##0.0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b/>
      <sz val="10.0"/>
      <color theme="1"/>
      <name val="Tahoma"/>
    </font>
    <font>
      <sz val="10.0"/>
      <color theme="1"/>
      <name val="Tahoma"/>
    </font>
    <font>
      <sz val="11.0"/>
      <color theme="1"/>
      <name val="Calibri"/>
    </font>
    <font>
      <sz val="11.0"/>
      <color theme="1"/>
      <name val="Arial"/>
    </font>
    <font>
      <b/>
      <sz val="8.0"/>
      <color theme="1"/>
      <name val="Tahoma"/>
    </font>
    <font>
      <sz val="10.0"/>
      <color theme="1"/>
      <name val="Arial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6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thin">
        <color rgb="FF000000"/>
      </top>
      <bottom/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</borders>
  <cellStyleXfs count="1">
    <xf borderId="0" fillId="0" fontId="0" numFmtId="0" applyAlignment="1" applyFont="1"/>
  </cellStyleXfs>
  <cellXfs count="1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3" fillId="0" fontId="2" numFmtId="0" xfId="0" applyBorder="1" applyFont="1"/>
    <xf borderId="4" fillId="2" fontId="4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6" fillId="2" fontId="5" numFmtId="0" xfId="0" applyAlignment="1" applyBorder="1" applyFill="1" applyFont="1">
      <alignment horizontal="center" shrinkToFit="0" textRotation="9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6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4" fontId="5" numFmtId="0" xfId="0" applyAlignment="1" applyBorder="1" applyFill="1" applyFont="1">
      <alignment horizontal="center" shrinkToFit="0" vertical="center" wrapText="1"/>
    </xf>
    <xf borderId="10" fillId="5" fontId="5" numFmtId="0" xfId="0" applyAlignment="1" applyBorder="1" applyFill="1" applyFont="1">
      <alignment horizontal="center" shrinkToFit="0" vertical="center" wrapText="1"/>
    </xf>
    <xf borderId="10" fillId="6" fontId="5" numFmtId="0" xfId="0" applyAlignment="1" applyBorder="1" applyFill="1" applyFont="1">
      <alignment horizontal="center" shrinkToFit="0" vertical="center" wrapText="1"/>
    </xf>
    <xf borderId="10" fillId="2" fontId="6" numFmtId="0" xfId="0" applyAlignment="1" applyBorder="1" applyFill="1" applyFont="1">
      <alignment horizontal="center" shrinkToFit="0" textRotation="90" vertical="center" wrapText="1"/>
    </xf>
    <xf borderId="0" fillId="0" fontId="8" numFmtId="0" xfId="0" applyFont="1"/>
    <xf borderId="10" fillId="0" fontId="8" numFmtId="49" xfId="0" applyAlignment="1" applyBorder="1" applyFont="1" applyNumberFormat="1">
      <alignment horizontal="center" vertical="top"/>
    </xf>
    <xf borderId="10" fillId="0" fontId="9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textRotation="90" vertical="center" wrapText="1"/>
    </xf>
    <xf borderId="10" fillId="0" fontId="4" numFmtId="9" xfId="0" applyAlignment="1" applyBorder="1" applyFont="1" applyNumberFormat="1">
      <alignment horizontal="center" shrinkToFit="0" vertical="center" wrapText="1"/>
    </xf>
    <xf borderId="10" fillId="0" fontId="6" numFmtId="164" xfId="0" applyAlignment="1" applyBorder="1" applyFont="1" applyNumberFormat="1">
      <alignment horizontal="center" shrinkToFit="0" textRotation="90" vertical="center" wrapText="1"/>
    </xf>
    <xf borderId="0" fillId="0" fontId="8" numFmtId="9" xfId="0" applyFont="1" applyNumberFormat="1"/>
    <xf borderId="10" fillId="0" fontId="4" numFmtId="49" xfId="0" applyAlignment="1" applyBorder="1" applyFont="1" applyNumberFormat="1">
      <alignment horizontal="center" shrinkToFit="0" vertical="center" wrapText="1"/>
    </xf>
    <xf borderId="11" fillId="0" fontId="12" numFmtId="165" xfId="0" applyAlignment="1" applyBorder="1" applyFont="1" applyNumberFormat="1">
      <alignment textRotation="90" vertical="center"/>
    </xf>
    <xf borderId="10" fillId="0" fontId="6" numFmtId="166" xfId="0" applyAlignment="1" applyBorder="1" applyFont="1" applyNumberFormat="1">
      <alignment horizontal="center" shrinkToFit="0" textRotation="90" vertical="center" wrapText="1"/>
    </xf>
    <xf borderId="12" fillId="3" fontId="13" numFmtId="0" xfId="0" applyAlignment="1" applyBorder="1" applyFill="1" applyFont="1">
      <alignment horizontal="left" vertical="center"/>
    </xf>
    <xf borderId="13" fillId="0" fontId="2" numFmtId="0" xfId="0" applyBorder="1" applyFont="1"/>
    <xf borderId="14" fillId="0" fontId="2" numFmtId="0" xfId="0" applyBorder="1" applyFont="1"/>
    <xf borderId="15" fillId="3" fontId="13" numFmtId="0" xfId="0" applyAlignment="1" applyBorder="1" applyFill="1" applyFont="1">
      <alignment horizontal="left" vertical="center"/>
    </xf>
    <xf borderId="16" fillId="0" fontId="2" numFmtId="0" xfId="0" applyBorder="1" applyFont="1"/>
    <xf borderId="0" fillId="0" fontId="13" numFmtId="0" xfId="0" applyAlignment="1" applyFont="1">
      <alignment vertical="center"/>
    </xf>
    <xf borderId="17" fillId="3" fontId="13" numFmtId="0" xfId="0" applyAlignment="1" applyBorder="1" applyFill="1" applyFont="1">
      <alignment horizontal="left" vertical="center"/>
    </xf>
    <xf borderId="18" fillId="0" fontId="2" numFmtId="0" xfId="0" applyBorder="1" applyFont="1"/>
    <xf borderId="19" fillId="0" fontId="2" numFmtId="0" xfId="0" applyBorder="1" applyFont="1"/>
    <xf borderId="20" fillId="3" fontId="12" numFmtId="0" xfId="0" applyAlignment="1" applyBorder="1" applyFill="1" applyFont="1">
      <alignment horizontal="left" vertical="center"/>
    </xf>
    <xf borderId="21" fillId="0" fontId="2" numFmtId="0" xfId="0" applyBorder="1" applyFont="1"/>
    <xf borderId="20" fillId="3" fontId="13" numFmtId="0" xfId="0" applyAlignment="1" applyBorder="1" applyFill="1" applyFont="1">
      <alignment horizontal="left" vertical="center"/>
    </xf>
    <xf borderId="22" fillId="7" fontId="14" numFmtId="0" xfId="0" applyAlignment="1" applyBorder="1" applyFill="1" applyFont="1">
      <alignment horizontal="center"/>
    </xf>
    <xf borderId="23" fillId="0" fontId="2" numFmtId="0" xfId="0" applyBorder="1" applyFont="1"/>
    <xf borderId="24" fillId="3" fontId="13" numFmtId="0" xfId="0" applyAlignment="1" applyBorder="1" applyFill="1" applyFont="1">
      <alignment horizontal="left" vertical="center"/>
    </xf>
    <xf borderId="25" fillId="0" fontId="2" numFmtId="0" xfId="0" applyBorder="1" applyFont="1"/>
    <xf borderId="26" fillId="0" fontId="2" numFmtId="0" xfId="0" applyBorder="1" applyFont="1"/>
    <xf borderId="0" fillId="0" fontId="15" numFmtId="0" xfId="0" applyFont="1"/>
    <xf borderId="27" fillId="3" fontId="16" numFmtId="0" xfId="0" applyAlignment="1" applyBorder="1" applyFill="1" applyFont="1">
      <alignment horizontal="right" vertical="center"/>
    </xf>
    <xf borderId="28" fillId="3" fontId="12" numFmtId="2" xfId="0" applyAlignment="1" applyBorder="1" applyFill="1" applyFont="1" applyNumberFormat="1">
      <alignment horizontal="left" vertical="center"/>
    </xf>
    <xf borderId="29" fillId="0" fontId="2" numFmtId="0" xfId="0" applyBorder="1" applyFont="1"/>
    <xf borderId="0" fillId="0" fontId="17" numFmtId="0" xfId="0" applyFont="1"/>
    <xf borderId="30" fillId="3" fontId="12" numFmtId="0" xfId="0" applyAlignment="1" applyBorder="1" applyFill="1" applyFont="1">
      <alignment horizontal="left" vertical="center"/>
    </xf>
    <xf borderId="31" fillId="8" fontId="16" numFmtId="0" xfId="0" applyAlignment="1" applyBorder="1" applyFill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0" fontId="2" numFmtId="0" xfId="0" applyBorder="1" applyFont="1"/>
    <xf borderId="35" fillId="0" fontId="2" numFmtId="0" xfId="0" applyBorder="1" applyFont="1"/>
    <xf borderId="36" fillId="8" fontId="16" numFmtId="0" xfId="0" applyAlignment="1" applyBorder="1" applyFill="1" applyFont="1">
      <alignment horizontal="center" shrinkToFit="0" textRotation="90" vertical="center" wrapText="1"/>
    </xf>
    <xf borderId="37" fillId="8" fontId="16" numFmtId="0" xfId="0" applyAlignment="1" applyBorder="1" applyFill="1" applyFont="1">
      <alignment horizontal="center" shrinkToFit="0" textRotation="90" vertical="center" wrapText="1"/>
    </xf>
    <xf borderId="15" fillId="8" fontId="16" numFmtId="0" xfId="0" applyAlignment="1" applyBorder="1" applyFill="1" applyFont="1">
      <alignment horizontal="center" vertical="center"/>
    </xf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20" fillId="8" fontId="16" numFmtId="0" xfId="0" applyAlignment="1" applyBorder="1" applyFill="1" applyFont="1">
      <alignment horizontal="center" shrinkToFit="0" vertical="center" wrapText="1"/>
    </xf>
    <xf borderId="24" fillId="3" fontId="18" numFmtId="0" xfId="0" applyAlignment="1" applyBorder="1" applyFill="1" applyFont="1">
      <alignment horizontal="left" shrinkToFit="0" vertical="center" wrapText="1"/>
    </xf>
    <xf borderId="43" fillId="0" fontId="18" numFmtId="0" xfId="0" applyAlignment="1" applyBorder="1" applyFont="1">
      <alignment horizontal="center" shrinkToFit="0" vertical="center" wrapText="1"/>
    </xf>
    <xf borderId="44" fillId="3" fontId="18" numFmtId="0" xfId="0" applyAlignment="1" applyBorder="1" applyFill="1" applyFont="1">
      <alignment horizontal="left" shrinkToFit="0" vertical="center" wrapText="1"/>
    </xf>
    <xf borderId="43" fillId="3" fontId="18" numFmtId="9" xfId="0" applyAlignment="1" applyBorder="1" applyFill="1" applyFont="1" applyNumberFormat="1">
      <alignment horizontal="center" shrinkToFit="0" vertical="center" wrapText="1"/>
    </xf>
    <xf borderId="43" fillId="3" fontId="18" numFmtId="0" xfId="0" applyAlignment="1" applyBorder="1" applyFill="1" applyFont="1">
      <alignment horizontal="center" shrinkToFit="0" vertical="center" wrapText="1"/>
    </xf>
    <xf borderId="44" fillId="0" fontId="16" numFmtId="0" xfId="0" applyAlignment="1" applyBorder="1" applyFont="1">
      <alignment horizontal="center" shrinkToFit="0" vertical="center" wrapText="1"/>
    </xf>
    <xf borderId="45" fillId="3" fontId="12" numFmtId="0" xfId="0" applyAlignment="1" applyBorder="1" applyFill="1" applyFont="1">
      <alignment horizontal="left" shrinkToFit="0" vertical="center" wrapText="1"/>
    </xf>
    <xf borderId="46" fillId="0" fontId="2" numFmtId="0" xfId="0" applyBorder="1" applyFont="1"/>
    <xf borderId="47" fillId="0" fontId="2" numFmtId="0" xfId="0" applyBorder="1" applyFont="1"/>
    <xf borderId="48" fillId="0" fontId="18" numFmtId="0" xfId="0" applyAlignment="1" applyBorder="1" applyFont="1">
      <alignment horizontal="left" shrinkToFit="0" vertical="center" wrapText="1"/>
    </xf>
    <xf borderId="49" fillId="0" fontId="2" numFmtId="0" xfId="0" applyBorder="1" applyFont="1"/>
    <xf borderId="50" fillId="0" fontId="2" numFmtId="0" xfId="0" applyBorder="1" applyFont="1"/>
    <xf borderId="51" fillId="3" fontId="12" numFmtId="0" xfId="0" applyAlignment="1" applyBorder="1" applyFill="1" applyFont="1">
      <alignment horizontal="left" vertical="center"/>
    </xf>
    <xf borderId="52" fillId="0" fontId="2" numFmtId="0" xfId="0" applyBorder="1" applyFont="1"/>
    <xf borderId="53" fillId="0" fontId="2" numFmtId="0" xfId="0" applyBorder="1" applyFont="1"/>
    <xf borderId="0" fillId="0" fontId="13" numFmtId="0" xfId="0" applyAlignment="1" applyFont="1">
      <alignment horizontal="right" vertical="center"/>
    </xf>
    <xf borderId="0" fillId="0" fontId="13" numFmtId="0" xfId="0" applyAlignment="1" applyFont="1">
      <alignment horizontal="center" vertical="center"/>
    </xf>
    <xf borderId="12" fillId="8" fontId="12" numFmtId="0" xfId="0" applyAlignment="1" applyBorder="1" applyFill="1" applyFont="1">
      <alignment horizontal="center" vertical="center"/>
    </xf>
    <xf borderId="0" fillId="0" fontId="13" numFmtId="9" xfId="0" applyAlignment="1" applyFont="1" applyNumberFormat="1">
      <alignment horizontal="center" vertical="center"/>
    </xf>
    <xf borderId="17" fillId="8" fontId="12" numFmtId="0" xfId="0" applyAlignment="1" applyBorder="1" applyFill="1" applyFont="1">
      <alignment horizontal="center" vertical="center"/>
    </xf>
    <xf borderId="11" fillId="8" fontId="12" numFmtId="0" xfId="0" applyAlignment="1" applyBorder="1" applyFill="1" applyFont="1">
      <alignment horizontal="center" vertical="center"/>
    </xf>
    <xf borderId="54" fillId="8" fontId="12" numFmtId="0" xfId="0" applyAlignment="1" applyBorder="1" applyFill="1" applyFont="1">
      <alignment horizontal="center" vertical="center"/>
    </xf>
    <xf borderId="17" fillId="0" fontId="13" numFmtId="0" xfId="0" applyAlignment="1" applyBorder="1" applyFont="1">
      <alignment horizontal="left" vertical="center"/>
    </xf>
    <xf borderId="11" fillId="0" fontId="13" numFmtId="165" xfId="0" applyAlignment="1" applyBorder="1" applyFont="1" applyNumberFormat="1">
      <alignment vertical="center"/>
    </xf>
    <xf borderId="54" fillId="3" fontId="12" numFmtId="165" xfId="0" applyAlignment="1" applyBorder="1" applyFill="1" applyFont="1" applyNumberFormat="1">
      <alignment vertical="center"/>
    </xf>
    <xf borderId="17" fillId="9" fontId="12" numFmtId="0" xfId="0" applyAlignment="1" applyBorder="1" applyFill="1" applyFont="1">
      <alignment horizontal="left" vertical="center"/>
    </xf>
    <xf borderId="11" fillId="0" fontId="13" numFmtId="164" xfId="0" applyAlignment="1" applyBorder="1" applyFont="1" applyNumberFormat="1">
      <alignment vertical="center"/>
    </xf>
    <xf borderId="11" fillId="3" fontId="18" numFmtId="166" xfId="0" applyAlignment="1" applyBorder="1" applyFill="1" applyFont="1" applyNumberFormat="1">
      <alignment horizontal="right" vertical="center"/>
    </xf>
    <xf borderId="54" fillId="3" fontId="12" numFmtId="164" xfId="0" applyAlignment="1" applyBorder="1" applyFill="1" applyFont="1" applyNumberFormat="1">
      <alignment vertical="center"/>
    </xf>
    <xf borderId="11" fillId="0" fontId="13" numFmtId="9" xfId="0" applyAlignment="1" applyBorder="1" applyFont="1" applyNumberFormat="1">
      <alignment vertical="center"/>
    </xf>
    <xf borderId="54" fillId="3" fontId="18" numFmtId="166" xfId="0" applyAlignment="1" applyBorder="1" applyFill="1" applyFont="1" applyNumberFormat="1">
      <alignment horizontal="right" vertical="center"/>
    </xf>
    <xf borderId="54" fillId="3" fontId="12" numFmtId="9" xfId="0" applyAlignment="1" applyBorder="1" applyFill="1" applyFont="1" applyNumberFormat="1">
      <alignment vertical="center"/>
    </xf>
    <xf borderId="55" fillId="3" fontId="12" numFmtId="0" xfId="0" applyAlignment="1" applyBorder="1" applyFill="1" applyFont="1">
      <alignment horizontal="center" textRotation="90" vertical="center"/>
    </xf>
    <xf borderId="11" fillId="0" fontId="18" numFmtId="0" xfId="0" applyAlignment="1" applyBorder="1" applyFont="1">
      <alignment horizontal="left" shrinkToFit="0" vertical="center" wrapText="1"/>
    </xf>
    <xf borderId="11" fillId="0" fontId="18" numFmtId="166" xfId="0" applyAlignment="1" applyBorder="1" applyFont="1" applyNumberFormat="1">
      <alignment vertical="center"/>
    </xf>
    <xf borderId="11" fillId="3" fontId="18" numFmtId="164" xfId="0" applyAlignment="1" applyBorder="1" applyFill="1" applyFont="1" applyNumberFormat="1">
      <alignment horizontal="right" vertical="center"/>
    </xf>
    <xf borderId="54" fillId="3" fontId="18" numFmtId="166" xfId="0" applyAlignment="1" applyBorder="1" applyFill="1" applyFont="1" applyNumberFormat="1">
      <alignment vertical="center"/>
    </xf>
    <xf borderId="56" fillId="0" fontId="2" numFmtId="0" xfId="0" applyBorder="1" applyFont="1"/>
    <xf borderId="11" fillId="0" fontId="18" numFmtId="0" xfId="0" applyAlignment="1" applyBorder="1" applyFont="1">
      <alignment horizontal="left" shrinkToFit="0" vertical="top" wrapText="1"/>
    </xf>
    <xf borderId="11" fillId="0" fontId="13" numFmtId="0" xfId="0" applyAlignment="1" applyBorder="1" applyFont="1">
      <alignment vertical="center"/>
    </xf>
    <xf borderId="11" fillId="3" fontId="13" numFmtId="164" xfId="0" applyAlignment="1" applyBorder="1" applyFill="1" applyFont="1" applyNumberFormat="1">
      <alignment horizontal="right" vertical="center"/>
    </xf>
    <xf borderId="57" fillId="0" fontId="2" numFmtId="0" xfId="0" applyBorder="1" applyFont="1"/>
    <xf borderId="43" fillId="0" fontId="18" numFmtId="0" xfId="0" applyAlignment="1" applyBorder="1" applyFont="1">
      <alignment horizontal="left" shrinkToFit="0" vertical="top" wrapText="1"/>
    </xf>
    <xf borderId="43" fillId="0" fontId="13" numFmtId="0" xfId="0" applyAlignment="1" applyBorder="1" applyFont="1">
      <alignment vertical="center"/>
    </xf>
    <xf borderId="58" fillId="3" fontId="13" numFmtId="0" xfId="0" applyAlignment="1" applyBorder="1" applyFill="1" applyFont="1">
      <alignment vertical="center"/>
    </xf>
    <xf borderId="54" fillId="3" fontId="13" numFmtId="0" xfId="0" applyAlignment="1" applyBorder="1" applyFill="1" applyFont="1">
      <alignment vertical="center"/>
    </xf>
    <xf borderId="31" fillId="3" fontId="12" numFmtId="0" xfId="0" applyAlignment="1" applyBorder="1" applyFill="1" applyFont="1">
      <alignment horizontal="center" shrinkToFit="0" vertical="center" wrapText="1"/>
    </xf>
    <xf borderId="54" fillId="3" fontId="13" numFmtId="164" xfId="0" applyAlignment="1" applyBorder="1" applyFill="1" applyFont="1" applyNumberFormat="1">
      <alignment horizontal="right" vertical="center"/>
    </xf>
    <xf borderId="59" fillId="3" fontId="12" numFmtId="9" xfId="0" applyAlignment="1" applyBorder="1" applyFill="1" applyFont="1" applyNumberFormat="1">
      <alignment horizontal="center" shrinkToFit="0" vertical="center" wrapText="1"/>
    </xf>
    <xf borderId="60" fillId="0" fontId="2" numFmtId="0" xfId="0" applyBorder="1" applyFont="1"/>
    <xf borderId="61" fillId="0" fontId="2" numFmtId="0" xfId="0" applyBorder="1" applyFont="1"/>
    <xf borderId="11" fillId="0" fontId="13" numFmtId="0" xfId="0" applyAlignment="1" applyBorder="1" applyFont="1">
      <alignment readingOrder="0" vertical="center"/>
    </xf>
    <xf borderId="48" fillId="0" fontId="2" numFmtId="0" xfId="0" applyBorder="1" applyFont="1"/>
    <xf borderId="62" fillId="0" fontId="2" numFmtId="0" xfId="0" applyBorder="1" applyFont="1"/>
    <xf borderId="63" fillId="4" fontId="12" numFmtId="0" xfId="0" applyAlignment="1" applyBorder="1" applyFill="1" applyFont="1">
      <alignment horizontal="center" vertical="center"/>
    </xf>
    <xf borderId="64" fillId="0" fontId="2" numFmtId="0" xfId="0" applyBorder="1" applyFont="1"/>
    <xf borderId="65" fillId="0" fontId="2" numFmtId="0" xfId="0" applyBorder="1" applyFont="1"/>
    <xf borderId="63" fillId="5" fontId="12" numFmtId="0" xfId="0" applyAlignment="1" applyBorder="1" applyFill="1" applyFont="1">
      <alignment horizontal="center" vertical="center"/>
    </xf>
    <xf borderId="43" fillId="0" fontId="18" numFmtId="0" xfId="0" applyAlignment="1" applyBorder="1" applyFont="1">
      <alignment horizontal="left" shrinkToFit="0" vertical="center" wrapText="1"/>
    </xf>
    <xf borderId="63" fillId="6" fontId="12" numFmtId="0" xfId="0" applyAlignment="1" applyBorder="1" applyFill="1" applyFont="1">
      <alignment horizontal="center" vertical="center"/>
    </xf>
    <xf borderId="66" fillId="0" fontId="2" numFmtId="0" xfId="0" applyBorder="1" applyFont="1"/>
    <xf borderId="67" fillId="3" fontId="12" numFmtId="0" xfId="0" applyAlignment="1" applyBorder="1" applyFill="1" applyFont="1">
      <alignment horizontal="center" vertical="center"/>
    </xf>
    <xf borderId="59" fillId="3" fontId="12" numFmtId="9" xfId="0" applyAlignment="1" applyBorder="1" applyFill="1" applyFont="1" applyNumberFormat="1">
      <alignment horizontal="center" vertical="center"/>
    </xf>
    <xf borderId="45" fillId="3" fontId="13" numFmtId="0" xfId="0" applyAlignment="1" applyBorder="1" applyFill="1" applyFont="1">
      <alignment horizontal="center" vertical="center"/>
    </xf>
    <xf borderId="12" fillId="3" fontId="19" numFmtId="0" xfId="0" applyAlignment="1" applyBorder="1" applyFill="1" applyFont="1">
      <alignment horizontal="left" vertical="center"/>
    </xf>
    <xf borderId="15" fillId="3" fontId="20" numFmtId="0" xfId="0" applyAlignment="1" applyBorder="1" applyFill="1" applyFont="1">
      <alignment horizontal="center" vertical="center"/>
    </xf>
    <xf borderId="17" fillId="0" fontId="18" numFmtId="0" xfId="0" applyAlignment="1" applyBorder="1" applyFont="1">
      <alignment horizontal="left" shrinkToFit="0" vertical="top" wrapText="1"/>
    </xf>
    <xf borderId="20" fillId="0" fontId="18" numFmtId="17" xfId="0" applyAlignment="1" applyBorder="1" applyFont="1" applyNumberFormat="1">
      <alignment horizontal="center" shrinkToFit="0" vertical="center" wrapText="1"/>
    </xf>
    <xf borderId="59" fillId="3" fontId="13" numFmtId="0" xfId="0" applyAlignment="1" applyBorder="1" applyFill="1" applyFont="1">
      <alignment horizontal="center" vertical="center"/>
    </xf>
    <xf borderId="20" fillId="0" fontId="18" numFmtId="17" xfId="0" applyAlignment="1" applyBorder="1" applyFont="1" applyNumberFormat="1">
      <alignment horizontal="center" shrinkToFit="0" vertical="top" wrapText="1"/>
    </xf>
    <xf borderId="24" fillId="0" fontId="18" numFmtId="0" xfId="0" applyAlignment="1" applyBorder="1" applyFont="1">
      <alignment horizontal="left" shrinkToFit="0" vertical="top" wrapText="1"/>
    </xf>
    <xf borderId="44" fillId="0" fontId="18" numFmtId="0" xfId="0" applyAlignment="1" applyBorder="1" applyFont="1">
      <alignment horizontal="left" shrinkToFit="0" vertical="top" wrapText="1"/>
    </xf>
    <xf borderId="68" fillId="7" fontId="13" numFmtId="0" xfId="0" applyAlignment="1" applyBorder="1" applyFill="1" applyFont="1">
      <alignment horizontal="center" vertical="center"/>
    </xf>
    <xf borderId="11" fillId="0" fontId="12" numFmtId="165" xfId="0" applyAlignment="1" applyBorder="1" applyFont="1" applyNumberFormat="1">
      <alignment vertical="center"/>
    </xf>
    <xf borderId="11" fillId="0" fontId="12" numFmtId="9" xfId="0" applyAlignment="1" applyBorder="1" applyFont="1" applyNumberFormat="1">
      <alignment vertical="center"/>
    </xf>
    <xf borderId="11" fillId="0" fontId="18" numFmtId="0" xfId="0" applyAlignment="1" applyBorder="1" applyFont="1">
      <alignment vertical="center"/>
    </xf>
    <xf borderId="11" fillId="0" fontId="12" numFmtId="164" xfId="0" applyAlignment="1" applyBorder="1" applyFont="1" applyNumberFormat="1">
      <alignment vertical="center"/>
    </xf>
    <xf borderId="11" fillId="3" fontId="13" numFmtId="165" xfId="0" applyAlignment="1" applyBorder="1" applyFill="1" applyFont="1" applyNumberFormat="1">
      <alignment horizontal="right" vertical="center"/>
    </xf>
    <xf borderId="54" fillId="3" fontId="13" numFmtId="165" xfId="0" applyAlignment="1" applyBorder="1" applyFill="1" applyFont="1" applyNumberFormat="1">
      <alignment horizontal="right" vertical="center"/>
    </xf>
    <xf borderId="55" fillId="3" fontId="20" numFmtId="0" xfId="0" applyAlignment="1" applyBorder="1" applyFill="1" applyFont="1">
      <alignment horizontal="center" textRotation="90" vertical="center"/>
    </xf>
    <xf borderId="11" fillId="0" fontId="13" numFmtId="166" xfId="0" applyAlignment="1" applyBorder="1" applyFont="1" applyNumberFormat="1">
      <alignment vertical="center"/>
    </xf>
    <xf borderId="54" fillId="3" fontId="13" numFmtId="166" xfId="0" applyAlignment="1" applyBorder="1" applyFill="1" applyFont="1" applyNumberFormat="1">
      <alignment vertical="center"/>
    </xf>
  </cellXfs>
  <cellStyles count="1">
    <cellStyle xfId="0" name="Normal" builtinId="0"/>
  </cellStyles>
  <dxfs count="4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'01'!$C$15:$N$15</c:f>
              <c:numCache/>
            </c:numRef>
          </c:val>
          <c:smooth val="0"/>
        </c:ser>
        <c:ser>
          <c:idx val="2"/>
          <c:order val="2"/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'01'!$C$16:$N$16</c:f>
              <c:numCache/>
            </c:numRef>
          </c:val>
          <c:smooth val="0"/>
        </c:ser>
        <c:ser>
          <c:idx val="3"/>
          <c:order val="3"/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'01'!$C$17:$N$17</c:f>
              <c:numCache/>
            </c:numRef>
          </c:val>
          <c:smooth val="0"/>
        </c:ser>
        <c:ser>
          <c:idx val="4"/>
          <c:order val="4"/>
          <c:spPr>
            <a:ln cmpd="sng">
              <a:solidFill>
                <a:srgbClr val="4BACC6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'01'!$C$16:$N$16</c:f>
              <c:numCache/>
            </c:numRef>
          </c:val>
          <c:smooth val="0"/>
        </c:ser>
        <c:axId val="1524325972"/>
        <c:axId val="1762585342"/>
      </c:lineChart>
      <c:catAx>
        <c:axId val="15243259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62585342"/>
      </c:catAx>
      <c:valAx>
        <c:axId val="17625853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524325972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varyColors val="0"/>
        <c:axId val="1180041168"/>
        <c:axId val="867626071"/>
      </c:lineChart>
      <c:catAx>
        <c:axId val="118004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67626071"/>
      </c:catAx>
      <c:valAx>
        <c:axId val="86762607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80041168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'03'!$C$15:$N$15</c:f>
              <c:numCache/>
            </c:numRef>
          </c:val>
          <c:smooth val="0"/>
        </c:ser>
        <c:ser>
          <c:idx val="2"/>
          <c:order val="2"/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'03'!$C$16:$N$16</c:f>
              <c:numCache/>
            </c:numRef>
          </c:val>
          <c:smooth val="0"/>
        </c:ser>
        <c:ser>
          <c:idx val="3"/>
          <c:order val="3"/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'03'!$C$17:$N$17</c:f>
              <c:numCache/>
            </c:numRef>
          </c:val>
          <c:smooth val="0"/>
        </c:ser>
        <c:axId val="584855251"/>
        <c:axId val="872661967"/>
      </c:lineChart>
      <c:catAx>
        <c:axId val="5848552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72661967"/>
      </c:catAx>
      <c:valAx>
        <c:axId val="8726619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584855251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'04'!$C$15:$N$15</c:f>
              <c:numCache/>
            </c:numRef>
          </c:val>
          <c:smooth val="0"/>
        </c:ser>
        <c:axId val="394446238"/>
        <c:axId val="1566336522"/>
      </c:lineChart>
      <c:catAx>
        <c:axId val="3944462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66336522"/>
      </c:catAx>
      <c:valAx>
        <c:axId val="15663365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394446238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varyColors val="0"/>
        <c:axId val="1547856182"/>
        <c:axId val="335772121"/>
      </c:lineChart>
      <c:catAx>
        <c:axId val="15478561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35772121"/>
      </c:catAx>
      <c:valAx>
        <c:axId val="33577212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47856182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54380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tc={b08cbb88-a1ab-4554-a76f-e326188c0bfa}" id="{b26da7ba-f721-477a-a5c5-f53635b10553}" providerId="google-sheets"/>
  <x18tc:person displayName="tc={aec11342-57d2-403d-9427-a22789df3d9d}" id="{5764655d-c7b9-4092-be77-965009fa5621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2" dT="2026-07-31T13:00:57.00" personId="{5764655d-c7b9-4092-be77-965009fa5621}" id="{a04f8b9c-474c-44f5-a6af-9c0a9be63b3d}" done="0">
    <x18tc:tex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</x18tc:text>
    <x18tc:extLst>
      <ext uri="{F7C98A9C-CBB3-438F-8F68-D28B6AF4A901}">
        <xltc2:checksum/>
        <xltc2:hyperlink startIndex="189" length="46" url="https://go.microsoft.com/fwlink/?linkid=870924"/>
      </ext>
    </x18tc:extLst>
  </x18tc:threadedComment>
  <x18tc:threadedComment ref="K2" dT="2026-07-31T13:00:57.00" personId="{b26da7ba-f721-477a-a5c5-f53635b10553}" id="{2c499417-7bac-4c83-b742-a1a519a59a0a}" done="0">
    <x18tc:tex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</x18tc:text>
    <x18tc:extLst>
      <ext uri="{F7C98A9C-CBB3-438F-8F68-D28B6AF4A901}">
        <xltc2:checksum/>
        <xltc2:hyperlink startIndex="189" length="46" url="https://go.microsoft.com/fwlink/?linkid=870924"/>
      </ext>
    </x18tc:extLs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2" width="4.29"/>
    <col customWidth="1" min="23" max="23" width="3.86"/>
    <col customWidth="1" min="24" max="24" width="4.29"/>
    <col customWidth="1" min="25" max="25" width="7.29"/>
    <col customWidth="1" hidden="1" min="26" max="26" width="10.71"/>
    <col customWidth="1" min="27" max="27" width="5.86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</row>
    <row r="2" ht="30.75" customHeight="1">
      <c r="A2" s="5" t="s">
        <v>2</v>
      </c>
      <c r="B2" s="6"/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2"/>
      <c r="I2" s="4"/>
      <c r="J2" s="10" t="s">
        <v>8</v>
      </c>
      <c r="K2" s="10" t="s">
        <v>9</v>
      </c>
      <c r="L2" s="11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</row>
    <row r="3" ht="31.5" customHeight="1">
      <c r="A3" s="12"/>
      <c r="B3" s="13"/>
      <c r="C3" s="14"/>
      <c r="D3" s="14"/>
      <c r="E3" s="14"/>
      <c r="F3" s="14"/>
      <c r="G3" s="15" t="s">
        <v>11</v>
      </c>
      <c r="H3" s="16" t="s">
        <v>12</v>
      </c>
      <c r="I3" s="17" t="s">
        <v>13</v>
      </c>
      <c r="J3" s="14"/>
      <c r="K3" s="14"/>
      <c r="L3" s="18" t="s">
        <v>14</v>
      </c>
      <c r="M3" s="18" t="s">
        <v>15</v>
      </c>
      <c r="N3" s="18" t="s">
        <v>16</v>
      </c>
      <c r="O3" s="18" t="s">
        <v>17</v>
      </c>
      <c r="P3" s="18" t="s">
        <v>18</v>
      </c>
      <c r="Q3" s="18" t="s">
        <v>19</v>
      </c>
      <c r="R3" s="18" t="s">
        <v>20</v>
      </c>
      <c r="S3" s="18" t="s">
        <v>21</v>
      </c>
      <c r="T3" s="18" t="s">
        <v>22</v>
      </c>
      <c r="U3" s="18" t="s">
        <v>23</v>
      </c>
      <c r="V3" s="18" t="s">
        <v>24</v>
      </c>
      <c r="W3" s="18" t="s">
        <v>25</v>
      </c>
      <c r="X3" s="18" t="s">
        <v>26</v>
      </c>
      <c r="Y3" s="19"/>
      <c r="Z3" s="19"/>
      <c r="AA3" s="19"/>
    </row>
    <row r="4" ht="57.75" customHeight="1">
      <c r="A4" s="20" t="s">
        <v>27</v>
      </c>
      <c r="B4" s="21" t="s">
        <v>28</v>
      </c>
      <c r="C4" s="22" t="s">
        <v>29</v>
      </c>
      <c r="D4" s="23" t="s">
        <v>30</v>
      </c>
      <c r="E4" s="24" t="s">
        <v>31</v>
      </c>
      <c r="F4" s="24" t="s">
        <v>32</v>
      </c>
      <c r="G4" s="25" t="s">
        <v>33</v>
      </c>
      <c r="H4" s="25" t="s">
        <v>34</v>
      </c>
      <c r="I4" s="25" t="s">
        <v>35</v>
      </c>
      <c r="J4" s="26">
        <v>0.9</v>
      </c>
      <c r="K4" s="26">
        <v>0.95</v>
      </c>
      <c r="L4" s="26">
        <f>'01'!$O$15</f>
        <v>0.1538461538</v>
      </c>
      <c r="M4" s="26" t="str">
        <f>'01'!$C$15</f>
        <v>-</v>
      </c>
      <c r="N4" s="26" t="str">
        <f>'01'!$D$15</f>
        <v>-</v>
      </c>
      <c r="O4" s="26">
        <f>'01'!$E$15</f>
        <v>0</v>
      </c>
      <c r="P4" s="26" t="str">
        <f>'01'!$F$15</f>
        <v>-</v>
      </c>
      <c r="Q4" s="26" t="str">
        <f>'01'!$G$15</f>
        <v>-</v>
      </c>
      <c r="R4" s="26">
        <f>'01'!$H$15</f>
        <v>1</v>
      </c>
      <c r="S4" s="26" t="str">
        <f>'01'!$I$15</f>
        <v>-</v>
      </c>
      <c r="T4" s="26" t="str">
        <f>'01'!$J$15</f>
        <v>-</v>
      </c>
      <c r="U4" s="26" t="str">
        <f>'01'!$K$15</f>
        <v>-</v>
      </c>
      <c r="V4" s="26" t="str">
        <f>'01'!$L$15</f>
        <v>-</v>
      </c>
      <c r="W4" s="26" t="str">
        <f>'01'!$M$15</f>
        <v>-</v>
      </c>
      <c r="X4" s="26" t="str">
        <f>'01'!$N$15</f>
        <v>-</v>
      </c>
      <c r="Y4" s="27"/>
      <c r="Z4" s="19"/>
      <c r="AA4" s="19"/>
    </row>
    <row r="5" ht="60.75" customHeight="1">
      <c r="A5" s="20" t="s">
        <v>36</v>
      </c>
      <c r="B5" s="21" t="s">
        <v>37</v>
      </c>
      <c r="C5" s="22" t="s">
        <v>38</v>
      </c>
      <c r="D5" s="23" t="s">
        <v>39</v>
      </c>
      <c r="E5" s="24" t="s">
        <v>40</v>
      </c>
      <c r="F5" s="24" t="s">
        <v>41</v>
      </c>
      <c r="G5" s="28" t="s">
        <v>42</v>
      </c>
      <c r="H5" s="28" t="s">
        <v>43</v>
      </c>
      <c r="I5" s="28" t="s">
        <v>44</v>
      </c>
      <c r="J5" s="29" t="s">
        <v>45</v>
      </c>
      <c r="K5" s="29" t="s">
        <v>46</v>
      </c>
      <c r="L5" s="30">
        <f>'02'!$O$15</f>
        <v>-307.368074</v>
      </c>
      <c r="M5" s="30" t="str">
        <f>'02'!$C$15</f>
        <v>-</v>
      </c>
      <c r="N5" s="30">
        <f>'02'!$D$15</f>
        <v>3047.986787</v>
      </c>
      <c r="O5" s="30">
        <f>'02'!$E$15</f>
        <v>-307.368074</v>
      </c>
      <c r="P5" s="30">
        <f>'02'!$F$15</f>
        <v>1469.833426</v>
      </c>
      <c r="Q5" s="30" t="str">
        <f>'02'!$G$15</f>
        <v>-</v>
      </c>
      <c r="R5" s="30" t="str">
        <f>'02'!$H$15</f>
        <v>-</v>
      </c>
      <c r="S5" s="30" t="str">
        <f>'02'!$I$15</f>
        <v>-</v>
      </c>
      <c r="T5" s="30" t="str">
        <f>'02'!$J$15</f>
        <v>-</v>
      </c>
      <c r="U5" s="30" t="str">
        <f>'02'!$K$15</f>
        <v>-</v>
      </c>
      <c r="V5" s="30" t="str">
        <f>'02'!$L$15</f>
        <v>-</v>
      </c>
      <c r="W5" s="30" t="str">
        <f>'02'!$M$15</f>
        <v>-</v>
      </c>
      <c r="X5" s="30" t="str">
        <f>'02'!$N$15</f>
        <v>-</v>
      </c>
      <c r="Y5" s="19"/>
      <c r="Z5" s="19"/>
      <c r="AA5" s="19"/>
    </row>
    <row r="6" ht="60.75" customHeight="1">
      <c r="A6" s="20" t="s">
        <v>47</v>
      </c>
      <c r="B6" s="21" t="s">
        <v>48</v>
      </c>
      <c r="C6" s="22" t="s">
        <v>49</v>
      </c>
      <c r="D6" s="23" t="s">
        <v>50</v>
      </c>
      <c r="E6" s="24" t="s">
        <v>51</v>
      </c>
      <c r="F6" s="24" t="s">
        <v>32</v>
      </c>
      <c r="G6" s="25" t="s">
        <v>52</v>
      </c>
      <c r="H6" s="25" t="s">
        <v>53</v>
      </c>
      <c r="I6" s="25" t="s">
        <v>54</v>
      </c>
      <c r="J6" s="26">
        <v>0.7</v>
      </c>
      <c r="K6" s="26">
        <v>0.8</v>
      </c>
      <c r="L6" s="26">
        <f>'03'!$O$15</f>
        <v>0.6</v>
      </c>
      <c r="M6" s="26" t="str">
        <f>'03'!$C$15</f>
        <v>#DIV/0!</v>
      </c>
      <c r="N6" s="26">
        <f>'03'!$D$15</f>
        <v>0.04</v>
      </c>
      <c r="O6" s="26" t="str">
        <f>'03'!$E$15</f>
        <v>#DIV/0!</v>
      </c>
      <c r="P6" s="26">
        <f>'03'!$F$15</f>
        <v>0.08</v>
      </c>
      <c r="Q6" s="26" t="str">
        <f>'03'!$G$15</f>
        <v>#DIV/0!</v>
      </c>
      <c r="R6" s="26">
        <f>'03'!$H$15</f>
        <v>0.08</v>
      </c>
      <c r="S6" s="26" t="str">
        <f>'03'!$I$15</f>
        <v>#DIV/0!</v>
      </c>
      <c r="T6" s="26">
        <f>'03'!$J$15</f>
        <v>0.08</v>
      </c>
      <c r="U6" s="26" t="str">
        <f>'03'!$K$15</f>
        <v>#DIV/0!</v>
      </c>
      <c r="V6" s="26">
        <f>'03'!$L$15</f>
        <v>0.24</v>
      </c>
      <c r="W6" s="26" t="str">
        <f>'03'!$M$15</f>
        <v>#DIV/0!</v>
      </c>
      <c r="X6" s="26">
        <f>'03'!$N$15</f>
        <v>0.6</v>
      </c>
      <c r="Y6" s="27"/>
      <c r="Z6" s="19"/>
      <c r="AA6" s="27"/>
    </row>
    <row r="7">
      <c r="A7" s="20" t="s">
        <v>56</v>
      </c>
      <c r="B7" s="21" t="s">
        <v>57</v>
      </c>
      <c r="C7" s="22" t="s">
        <v>58</v>
      </c>
      <c r="D7" s="23" t="s">
        <v>59</v>
      </c>
      <c r="E7" s="24" t="s">
        <v>31</v>
      </c>
      <c r="F7" s="24" t="s">
        <v>41</v>
      </c>
      <c r="G7" s="25" t="s">
        <v>52</v>
      </c>
      <c r="H7" s="25" t="s">
        <v>53</v>
      </c>
      <c r="I7" s="25" t="s">
        <v>54</v>
      </c>
      <c r="J7" s="26">
        <v>0.9</v>
      </c>
      <c r="K7" s="26">
        <v>0.9</v>
      </c>
      <c r="L7" s="26">
        <f>'04'!$O$15</f>
        <v>0</v>
      </c>
      <c r="M7" s="26" t="str">
        <f>'04'!$C$15</f>
        <v>#DIV/0!</v>
      </c>
      <c r="N7" s="26" t="str">
        <f>'04'!$D$15</f>
        <v>#DIV/0!</v>
      </c>
      <c r="O7" s="26" t="str">
        <f>'04'!$E$15</f>
        <v>#DIV/0!</v>
      </c>
      <c r="P7" s="26" t="str">
        <f>'04'!$F$15</f>
        <v>#DIV/0!</v>
      </c>
      <c r="Q7" s="26" t="str">
        <f>'04'!$G$15</f>
        <v>#DIV/0!</v>
      </c>
      <c r="R7" s="26">
        <f>'04'!$H$15</f>
        <v>0</v>
      </c>
      <c r="S7" s="26" t="str">
        <f>'04'!$I$15</f>
        <v>#DIV/0!</v>
      </c>
      <c r="T7" s="26" t="str">
        <f>'04'!$J$15</f>
        <v>#DIV/0!</v>
      </c>
      <c r="U7" s="26" t="str">
        <f>'04'!$K$15</f>
        <v>#DIV/0!</v>
      </c>
      <c r="V7" s="26" t="str">
        <f>'04'!$L$15</f>
        <v>#DIV/0!</v>
      </c>
      <c r="W7" s="26" t="str">
        <f>'04'!$M$15</f>
        <v>#DIV/0!</v>
      </c>
      <c r="X7" s="26" t="str">
        <f>'04'!$N$15</f>
        <v>#DIV/0!</v>
      </c>
      <c r="Y7" s="27"/>
      <c r="Z7" s="19"/>
      <c r="AA7" s="27"/>
    </row>
    <row r="8" ht="69.0" customHeight="1">
      <c r="A8" s="20" t="s">
        <v>60</v>
      </c>
      <c r="B8" s="21" t="s">
        <v>61</v>
      </c>
      <c r="C8" s="22" t="s">
        <v>62</v>
      </c>
      <c r="D8" s="23" t="s">
        <v>63</v>
      </c>
      <c r="E8" s="24" t="s">
        <v>40</v>
      </c>
      <c r="F8" s="24" t="s">
        <v>64</v>
      </c>
      <c r="G8" s="28" t="s">
        <v>42</v>
      </c>
      <c r="H8" s="28" t="s">
        <v>43</v>
      </c>
      <c r="I8" s="28" t="s">
        <v>44</v>
      </c>
      <c r="J8" s="29" t="s">
        <v>45</v>
      </c>
      <c r="K8" s="29" t="s">
        <v>45</v>
      </c>
      <c r="L8" s="30">
        <f>'05'!$O$15</f>
        <v>0</v>
      </c>
      <c r="M8" s="30" t="str">
        <f>'05'!$C$15</f>
        <v>-</v>
      </c>
      <c r="N8" s="30" t="str">
        <f>'05'!$D$15</f>
        <v>-</v>
      </c>
      <c r="O8" s="30">
        <f>'05'!$E$15</f>
        <v>0</v>
      </c>
      <c r="P8" s="30">
        <f>'05'!$F$15</f>
        <v>-90</v>
      </c>
      <c r="Q8" s="30">
        <f>'05'!$G$15</f>
        <v>0</v>
      </c>
      <c r="R8" s="30" t="str">
        <f>'05'!$H$15</f>
        <v>-</v>
      </c>
      <c r="S8" s="30" t="str">
        <f>'05'!$I$15</f>
        <v>-</v>
      </c>
      <c r="T8" s="30" t="str">
        <f>'05'!$J$15</f>
        <v>-</v>
      </c>
      <c r="U8" s="30" t="str">
        <f>'05'!$K$15</f>
        <v>-</v>
      </c>
      <c r="V8" s="30">
        <f>'05'!$L$15</f>
        <v>0</v>
      </c>
      <c r="W8" s="30">
        <f>'05'!$M$15</f>
        <v>0</v>
      </c>
      <c r="X8" s="30">
        <f>'05'!$N$15</f>
        <v>0</v>
      </c>
      <c r="Y8" s="19"/>
      <c r="Z8" s="19"/>
      <c r="AA8" s="19"/>
    </row>
    <row r="9" ht="6.0" customHeight="1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</row>
    <row r="11">
      <c r="Z11" s="48" t="s">
        <v>68</v>
      </c>
    </row>
    <row r="12">
      <c r="Z12" s="48" t="s">
        <v>69</v>
      </c>
    </row>
    <row r="13">
      <c r="Z13" s="48" t="s">
        <v>70</v>
      </c>
    </row>
    <row r="14">
      <c r="Z14" s="48" t="s">
        <v>71</v>
      </c>
    </row>
    <row r="15">
      <c r="Z15" s="48" t="s">
        <v>72</v>
      </c>
    </row>
    <row r="16">
      <c r="Z16" s="48" t="s">
        <v>73</v>
      </c>
    </row>
    <row r="17">
      <c r="Z17" s="48" t="s">
        <v>74</v>
      </c>
    </row>
    <row r="18">
      <c r="Z18" s="48" t="s">
        <v>75</v>
      </c>
    </row>
    <row r="19">
      <c r="Z19" s="48" t="s">
        <v>76</v>
      </c>
    </row>
    <row r="20">
      <c r="Z20" s="48" t="s">
        <v>77</v>
      </c>
    </row>
    <row r="21" ht="15.75" customHeight="1">
      <c r="Z21" s="48" t="s">
        <v>78</v>
      </c>
    </row>
    <row r="22" ht="15.75" customHeight="1">
      <c r="Z22" s="48" t="s">
        <v>79</v>
      </c>
    </row>
    <row r="23" ht="15.75" customHeight="1">
      <c r="Z23" s="48" t="s">
        <v>80</v>
      </c>
    </row>
    <row r="24" ht="15.75" customHeight="1"/>
    <row r="25" ht="15.75" customHeight="1">
      <c r="Z25" s="48" t="s">
        <v>32</v>
      </c>
    </row>
    <row r="26" ht="15.75" customHeight="1">
      <c r="Z26" s="48" t="s">
        <v>41</v>
      </c>
    </row>
    <row r="27" ht="15.75" customHeight="1">
      <c r="Z27" s="48" t="s">
        <v>64</v>
      </c>
    </row>
    <row r="28" ht="15.75" customHeight="1"/>
    <row r="29" ht="15.75" customHeight="1">
      <c r="Z29" s="52" t="s">
        <v>81</v>
      </c>
    </row>
    <row r="30" ht="15.75" customHeight="1">
      <c r="Z30" s="52" t="s">
        <v>51</v>
      </c>
    </row>
    <row r="31" ht="15.75" customHeight="1">
      <c r="Z31" s="52" t="s">
        <v>40</v>
      </c>
    </row>
    <row r="32" ht="15.75" customHeight="1">
      <c r="Z32" s="52" t="s">
        <v>83</v>
      </c>
    </row>
    <row r="33" ht="15.75" customHeight="1">
      <c r="Z33" s="52" t="s">
        <v>31</v>
      </c>
    </row>
    <row r="34" ht="15.75" customHeight="1">
      <c r="Z34" s="52" t="s">
        <v>84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9:X9"/>
  </mergeCells>
  <conditionalFormatting sqref="L4:X4">
    <cfRule type="cellIs" dxfId="0" priority="1" operator="between">
      <formula>0.8</formula>
      <formula>10</formula>
    </cfRule>
  </conditionalFormatting>
  <conditionalFormatting sqref="L4:X4">
    <cfRule type="cellIs" dxfId="1" priority="2" operator="between">
      <formula>0.6</formula>
      <formula>0.799</formula>
    </cfRule>
  </conditionalFormatting>
  <conditionalFormatting sqref="L4:X4">
    <cfRule type="cellIs" dxfId="2" priority="3" operator="between">
      <formula>0.001</formula>
      <formula>0.599</formula>
    </cfRule>
  </conditionalFormatting>
  <conditionalFormatting sqref="L4:X4">
    <cfRule type="cellIs" dxfId="2" priority="4" operator="between">
      <formula>0</formula>
      <formula>0.999</formula>
    </cfRule>
  </conditionalFormatting>
  <conditionalFormatting sqref="L4:X4">
    <cfRule type="cellIs" dxfId="0" priority="5" operator="between">
      <formula>1</formula>
      <formula>1</formula>
    </cfRule>
  </conditionalFormatting>
  <conditionalFormatting sqref="L4:X4">
    <cfRule type="cellIs" dxfId="2" priority="6" operator="between">
      <formula>0</formula>
      <formula>0.949</formula>
    </cfRule>
  </conditionalFormatting>
  <conditionalFormatting sqref="L4:X4">
    <cfRule type="cellIs" dxfId="1" priority="7" operator="between">
      <formula>0.95</formula>
      <formula>0.999</formula>
    </cfRule>
  </conditionalFormatting>
  <conditionalFormatting sqref="L4:X4">
    <cfRule type="cellIs" dxfId="0" priority="8" operator="between">
      <formula>1</formula>
      <formula>1</formula>
    </cfRule>
  </conditionalFormatting>
  <conditionalFormatting sqref="L4:X4">
    <cfRule type="cellIs" dxfId="2" priority="9" operator="between">
      <formula>0</formula>
      <formula>0.949</formula>
    </cfRule>
  </conditionalFormatting>
  <conditionalFormatting sqref="L4:X4">
    <cfRule type="cellIs" dxfId="1" priority="10" operator="between">
      <formula>0.95</formula>
      <formula>0.999</formula>
    </cfRule>
  </conditionalFormatting>
  <conditionalFormatting sqref="L4:X4">
    <cfRule type="cellIs" dxfId="0" priority="11" operator="between">
      <formula>1</formula>
      <formula>1</formula>
    </cfRule>
  </conditionalFormatting>
  <conditionalFormatting sqref="L4:X4">
    <cfRule type="cellIs" dxfId="2" priority="12" operator="between">
      <formula>0</formula>
      <formula>0.949</formula>
    </cfRule>
  </conditionalFormatting>
  <conditionalFormatting sqref="L4:X4">
    <cfRule type="cellIs" dxfId="1" priority="13" operator="between">
      <formula>0.95</formula>
      <formula>0.999</formula>
    </cfRule>
  </conditionalFormatting>
  <conditionalFormatting sqref="L4:X4">
    <cfRule type="cellIs" dxfId="0" priority="14" operator="between">
      <formula>1</formula>
      <formula>1</formula>
    </cfRule>
  </conditionalFormatting>
  <conditionalFormatting sqref="L4:X4">
    <cfRule type="cellIs" dxfId="2" priority="15" operator="between">
      <formula>0</formula>
      <formula>0.949</formula>
    </cfRule>
  </conditionalFormatting>
  <conditionalFormatting sqref="L4:X4">
    <cfRule type="cellIs" dxfId="1" priority="16" operator="between">
      <formula>0.95</formula>
      <formula>0.979</formula>
    </cfRule>
  </conditionalFormatting>
  <conditionalFormatting sqref="L4:X4">
    <cfRule type="cellIs" dxfId="0" priority="17" operator="between">
      <formula>0.98</formula>
      <formula>1</formula>
    </cfRule>
  </conditionalFormatting>
  <conditionalFormatting sqref="L4:X4">
    <cfRule type="cellIs" dxfId="2" priority="18" operator="between">
      <formula>0</formula>
      <formula>0.849</formula>
    </cfRule>
  </conditionalFormatting>
  <conditionalFormatting sqref="L4:X4">
    <cfRule type="cellIs" dxfId="1" priority="19" operator="between">
      <formula>0.85</formula>
      <formula>0.899</formula>
    </cfRule>
  </conditionalFormatting>
  <conditionalFormatting sqref="L4:X4">
    <cfRule type="cellIs" dxfId="0" priority="20" operator="between">
      <formula>0.9</formula>
      <formula>5</formula>
    </cfRule>
  </conditionalFormatting>
  <conditionalFormatting sqref="L4:X4">
    <cfRule type="cellIs" dxfId="2" priority="21" operator="between">
      <formula>0.021</formula>
      <formula>1</formula>
    </cfRule>
  </conditionalFormatting>
  <conditionalFormatting sqref="L4:X4">
    <cfRule type="cellIs" dxfId="1" priority="22" operator="between">
      <formula>0.001</formula>
      <formula>0.02</formula>
    </cfRule>
  </conditionalFormatting>
  <conditionalFormatting sqref="L4:X4">
    <cfRule type="cellIs" dxfId="0" priority="23" operator="equal">
      <formula>0</formula>
    </cfRule>
  </conditionalFormatting>
  <conditionalFormatting sqref="L4:X4">
    <cfRule type="cellIs" dxfId="0" priority="24" operator="between">
      <formula>0.98</formula>
      <formula>1</formula>
    </cfRule>
  </conditionalFormatting>
  <conditionalFormatting sqref="L4:X4">
    <cfRule type="cellIs" dxfId="1" priority="25" operator="between">
      <formula>0.93</formula>
      <formula>0.979</formula>
    </cfRule>
  </conditionalFormatting>
  <conditionalFormatting sqref="L4:X4">
    <cfRule type="cellIs" dxfId="2" priority="26" operator="between">
      <formula>0.001</formula>
      <formula>0.929</formula>
    </cfRule>
  </conditionalFormatting>
  <conditionalFormatting sqref="L4:X4">
    <cfRule type="cellIs" dxfId="3" priority="27" operator="equal">
      <formula>0</formula>
    </cfRule>
  </conditionalFormatting>
  <conditionalFormatting sqref="L4:X4">
    <cfRule type="cellIs" dxfId="0" priority="28" operator="between">
      <formula>0.981</formula>
      <formula>1</formula>
    </cfRule>
  </conditionalFormatting>
  <conditionalFormatting sqref="L4:X4">
    <cfRule type="cellIs" dxfId="1" priority="29" operator="between">
      <formula>0.931</formula>
      <formula>0.98</formula>
    </cfRule>
  </conditionalFormatting>
  <conditionalFormatting sqref="L4:X4">
    <cfRule type="cellIs" dxfId="2" priority="30" operator="between">
      <formula>0.001</formula>
      <formula>0.93</formula>
    </cfRule>
  </conditionalFormatting>
  <conditionalFormatting sqref="L5:X5">
    <cfRule type="cellIs" dxfId="0" priority="31" operator="between">
      <formula>0.1</formula>
      <formula>10000000000</formula>
    </cfRule>
  </conditionalFormatting>
  <conditionalFormatting sqref="L5:X5">
    <cfRule type="cellIs" dxfId="1" priority="32" operator="equal">
      <formula>0</formula>
    </cfRule>
  </conditionalFormatting>
  <conditionalFormatting sqref="L5:X5">
    <cfRule type="cellIs" dxfId="2" priority="33" operator="lessThan">
      <formula>0</formula>
    </cfRule>
  </conditionalFormatting>
  <conditionalFormatting sqref="L5:X5">
    <cfRule type="cellIs" dxfId="0" priority="34" operator="between">
      <formula>0.91</formula>
      <formula>10</formula>
    </cfRule>
  </conditionalFormatting>
  <conditionalFormatting sqref="L5:X5">
    <cfRule type="cellIs" dxfId="1" priority="35" operator="between">
      <formula>0.66</formula>
      <formula>0.909</formula>
    </cfRule>
  </conditionalFormatting>
  <conditionalFormatting sqref="L5:X5">
    <cfRule type="cellIs" dxfId="2" priority="36" operator="between">
      <formula>0</formula>
      <formula>0.659</formula>
    </cfRule>
  </conditionalFormatting>
  <conditionalFormatting sqref="L6:X7">
    <cfRule type="cellIs" dxfId="0" priority="37" operator="between">
      <formula>0.8</formula>
      <formula>100000</formula>
    </cfRule>
  </conditionalFormatting>
  <conditionalFormatting sqref="L6:X7">
    <cfRule type="cellIs" dxfId="1" priority="38" operator="between">
      <formula>0.601</formula>
      <formula>0.799</formula>
    </cfRule>
  </conditionalFormatting>
  <conditionalFormatting sqref="L6:X7">
    <cfRule type="cellIs" dxfId="2" priority="39" operator="between">
      <formula>0</formula>
      <formula>0.6</formula>
    </cfRule>
  </conditionalFormatting>
  <conditionalFormatting sqref="L8:X8">
    <cfRule type="cellIs" dxfId="0" priority="40" operator="between">
      <formula>0.1</formula>
      <formula>1000000000000</formula>
    </cfRule>
  </conditionalFormatting>
  <conditionalFormatting sqref="L8:X8">
    <cfRule type="cellIs" dxfId="1" priority="41" operator="equal">
      <formula>0</formula>
    </cfRule>
  </conditionalFormatting>
  <conditionalFormatting sqref="L8:X8">
    <cfRule type="cellIs" dxfId="2" priority="42" operator="lessThan">
      <formula>0</formula>
    </cfRule>
  </conditionalFormatting>
  <conditionalFormatting sqref="L8:X8">
    <cfRule type="cellIs" dxfId="0" priority="43" operator="between">
      <formula>0.9</formula>
      <formula>10</formula>
    </cfRule>
  </conditionalFormatting>
  <conditionalFormatting sqref="L8:X8">
    <cfRule type="cellIs" dxfId="1" priority="44" operator="between">
      <formula>0.81</formula>
      <formula>0.899</formula>
    </cfRule>
  </conditionalFormatting>
  <conditionalFormatting sqref="L8:X8">
    <cfRule type="cellIs" dxfId="2" priority="45" operator="between">
      <formula>0</formula>
      <formula>0.809</formula>
    </cfRule>
  </conditionalFormatting>
  <dataValidations>
    <dataValidation type="list" allowBlank="1" showErrorMessage="1" sqref="F4:F8">
      <formula1>$Z$25:$Z$27</formula1>
    </dataValidation>
    <dataValidation type="list" allowBlank="1" showErrorMessage="1" sqref="E4:E8">
      <formula1>$Z$29:$Z$34</formula1>
    </dataValidation>
  </dataValidations>
  <printOptions/>
  <pageMargins bottom="0.7874015748031497" footer="0.0" header="0.0" left="0.2755905511811024" right="0.7086614173228347" top="1.3385826771653544"/>
  <pageSetup scale="75" orientation="landscape"/>
  <headerFooter>
    <oddHeader>&amp;C AGUAS DEL HUILA S.A. E.S.P. NIT.  800.100.553-2 SET INDICADORES GESTIÓN VERSION 8.0 </oddHeader>
    <oddFooter>&amp;C….llevamos más que agua. Calle 21 No. 1C -17 Teléfonos 8 75 31 81 – 8 75 23 21 fax: Ext. 124 www.aguasdelhuila.gov.co Neiva – Huila (Colombia).&amp;RPág.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6.86"/>
    <col customWidth="1" min="3" max="11" width="7.71"/>
    <col customWidth="1" min="12" max="12" width="8.29"/>
    <col customWidth="1" min="13" max="13" width="6.29"/>
    <col customWidth="1" min="14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1" t="s">
        <v>55</v>
      </c>
      <c r="B1" s="32"/>
      <c r="C1" s="32"/>
      <c r="D1" s="32"/>
      <c r="E1" s="33"/>
      <c r="F1" s="34" t="str">
        <f>'SET-Planeacion'!J1</f>
        <v>PLANEACION</v>
      </c>
      <c r="G1" s="32"/>
      <c r="H1" s="32"/>
      <c r="I1" s="32"/>
      <c r="J1" s="32"/>
      <c r="K1" s="32"/>
      <c r="L1" s="32"/>
      <c r="M1" s="32"/>
      <c r="N1" s="32"/>
      <c r="O1" s="35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5.75" customHeight="1">
      <c r="A2" s="37" t="s">
        <v>2</v>
      </c>
      <c r="B2" s="38"/>
      <c r="C2" s="38"/>
      <c r="D2" s="38"/>
      <c r="E2" s="39"/>
      <c r="F2" s="53" t="str">
        <f>'SET-Planeacion'!$B4</f>
        <v>Cumplimiento del objeto del contrato</v>
      </c>
      <c r="G2" s="55"/>
      <c r="H2" s="55"/>
      <c r="I2" s="55"/>
      <c r="J2" s="55"/>
      <c r="K2" s="55"/>
      <c r="L2" s="55"/>
      <c r="M2" s="55"/>
      <c r="N2" s="55"/>
      <c r="O2" s="58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5.75" customHeight="1">
      <c r="A3" s="37" t="s">
        <v>65</v>
      </c>
      <c r="B3" s="38"/>
      <c r="C3" s="38"/>
      <c r="D3" s="38"/>
      <c r="E3" s="39"/>
      <c r="F3" s="42" t="str">
        <f>'SET-Planeacion'!F4</f>
        <v>Eficiencia </v>
      </c>
      <c r="G3" s="38"/>
      <c r="H3" s="38"/>
      <c r="I3" s="38"/>
      <c r="J3" s="38"/>
      <c r="K3" s="38"/>
      <c r="L3" s="38"/>
      <c r="M3" s="38"/>
      <c r="N3" s="38"/>
      <c r="O3" s="41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17.25" customHeight="1">
      <c r="A4" s="45" t="s">
        <v>66</v>
      </c>
      <c r="B4" s="46"/>
      <c r="C4" s="46"/>
      <c r="D4" s="46"/>
      <c r="E4" s="47"/>
      <c r="F4" s="49" t="s">
        <v>67</v>
      </c>
      <c r="G4" s="50" t="str">
        <f>'SET-Planeacion'!A4</f>
        <v>IN01</v>
      </c>
      <c r="H4" s="46"/>
      <c r="I4" s="46"/>
      <c r="J4" s="46"/>
      <c r="K4" s="46"/>
      <c r="L4" s="46"/>
      <c r="M4" s="46"/>
      <c r="N4" s="46"/>
      <c r="O4" s="51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2.75" customHeight="1">
      <c r="A5" s="54" t="s">
        <v>82</v>
      </c>
      <c r="B5" s="56"/>
      <c r="C5" s="56"/>
      <c r="D5" s="57"/>
      <c r="E5" s="59" t="s">
        <v>85</v>
      </c>
      <c r="F5" s="60" t="s">
        <v>86</v>
      </c>
      <c r="G5" s="57"/>
      <c r="H5" s="59" t="s">
        <v>87</v>
      </c>
      <c r="I5" s="59" t="s">
        <v>88</v>
      </c>
      <c r="J5" s="60" t="s">
        <v>89</v>
      </c>
      <c r="K5" s="57"/>
      <c r="L5" s="61" t="s">
        <v>90</v>
      </c>
      <c r="M5" s="32"/>
      <c r="N5" s="32"/>
      <c r="O5" s="35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91</v>
      </c>
      <c r="M6" s="39"/>
      <c r="N6" s="67" t="s">
        <v>92</v>
      </c>
      <c r="O6" s="41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65.25" customHeight="1">
      <c r="A7" s="68" t="str">
        <f>'SET-Planeacion'!$C4</f>
        <v>Medir el grado de satisfacción de los proyectos ejecutados por la entidad.</v>
      </c>
      <c r="B7" s="46"/>
      <c r="C7" s="46"/>
      <c r="D7" s="47"/>
      <c r="E7" s="69" t="s">
        <v>97</v>
      </c>
      <c r="F7" s="70" t="str">
        <f>'SET-Planeacion'!$D4</f>
        <v>No. de contratos ejecutados a satisfacción / No.  Contratos  adjudicados.*100 </v>
      </c>
      <c r="G7" s="47"/>
      <c r="H7" s="71">
        <f>$O14</f>
        <v>0.95</v>
      </c>
      <c r="I7" s="72" t="str">
        <f>'SET-Planeacion'!$E4</f>
        <v>Semestral</v>
      </c>
      <c r="J7" s="73" t="s">
        <v>1</v>
      </c>
      <c r="K7" s="46"/>
      <c r="L7" s="46"/>
      <c r="M7" s="46"/>
      <c r="N7" s="46"/>
      <c r="O7" s="5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3.5" customHeight="1">
      <c r="A8" s="74" t="s">
        <v>94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21.75" customHeight="1">
      <c r="A9" s="77" t="s">
        <v>102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5.0" customHeight="1">
      <c r="A10" s="80" t="s">
        <v>96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36"/>
      <c r="Q10" s="36"/>
      <c r="R10" s="36"/>
      <c r="S10" s="36"/>
      <c r="T10" s="36"/>
      <c r="U10" s="36"/>
      <c r="V10" s="83"/>
      <c r="W10" s="84"/>
      <c r="X10" s="84"/>
      <c r="Y10" s="36"/>
      <c r="Z10" s="36"/>
    </row>
    <row r="11" ht="16.5" customHeight="1">
      <c r="A11" s="85" t="s">
        <v>99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5"/>
      <c r="P11" s="36"/>
      <c r="Q11" s="36"/>
      <c r="R11" s="36"/>
      <c r="S11" s="36"/>
      <c r="T11" s="36"/>
      <c r="U11" s="36"/>
      <c r="V11" s="83"/>
      <c r="W11" s="86"/>
      <c r="X11" s="86"/>
      <c r="Y11" s="36"/>
      <c r="Z11" s="36"/>
    </row>
    <row r="12" ht="16.5" customHeight="1">
      <c r="A12" s="87" t="s">
        <v>100</v>
      </c>
      <c r="B12" s="39"/>
      <c r="C12" s="88" t="s">
        <v>15</v>
      </c>
      <c r="D12" s="88" t="s">
        <v>16</v>
      </c>
      <c r="E12" s="88" t="s">
        <v>17</v>
      </c>
      <c r="F12" s="88" t="s">
        <v>18</v>
      </c>
      <c r="G12" s="88" t="s">
        <v>19</v>
      </c>
      <c r="H12" s="88" t="s">
        <v>20</v>
      </c>
      <c r="I12" s="88" t="s">
        <v>21</v>
      </c>
      <c r="J12" s="88" t="s">
        <v>22</v>
      </c>
      <c r="K12" s="88" t="s">
        <v>23</v>
      </c>
      <c r="L12" s="88" t="s">
        <v>24</v>
      </c>
      <c r="M12" s="88" t="s">
        <v>25</v>
      </c>
      <c r="N12" s="88" t="s">
        <v>26</v>
      </c>
      <c r="O12" s="89" t="s">
        <v>101</v>
      </c>
      <c r="P12" s="36"/>
      <c r="Q12" s="36"/>
      <c r="R12" s="36"/>
      <c r="S12" s="36"/>
      <c r="T12" s="36"/>
      <c r="U12" s="36"/>
      <c r="V12" s="83"/>
      <c r="W12" s="86"/>
      <c r="X12" s="86"/>
      <c r="Y12" s="36"/>
      <c r="Z12" s="36"/>
    </row>
    <row r="13" ht="16.5" customHeight="1">
      <c r="A13" s="90" t="s">
        <v>8</v>
      </c>
      <c r="B13" s="39"/>
      <c r="C13" s="97">
        <f t="shared" ref="C13:N13" si="1">$O$13</f>
        <v>0.9</v>
      </c>
      <c r="D13" s="97">
        <f t="shared" si="1"/>
        <v>0.9</v>
      </c>
      <c r="E13" s="97">
        <f t="shared" si="1"/>
        <v>0.9</v>
      </c>
      <c r="F13" s="97">
        <f t="shared" si="1"/>
        <v>0.9</v>
      </c>
      <c r="G13" s="97">
        <f t="shared" si="1"/>
        <v>0.9</v>
      </c>
      <c r="H13" s="97">
        <f t="shared" si="1"/>
        <v>0.9</v>
      </c>
      <c r="I13" s="97">
        <f t="shared" si="1"/>
        <v>0.9</v>
      </c>
      <c r="J13" s="97">
        <f t="shared" si="1"/>
        <v>0.9</v>
      </c>
      <c r="K13" s="97">
        <f t="shared" si="1"/>
        <v>0.9</v>
      </c>
      <c r="L13" s="97">
        <f t="shared" si="1"/>
        <v>0.9</v>
      </c>
      <c r="M13" s="97">
        <f t="shared" si="1"/>
        <v>0.9</v>
      </c>
      <c r="N13" s="97">
        <f t="shared" si="1"/>
        <v>0.9</v>
      </c>
      <c r="O13" s="99">
        <f>'SET-Planeacion'!J4</f>
        <v>0.9</v>
      </c>
      <c r="P13" s="36"/>
      <c r="Q13" s="36"/>
      <c r="R13" s="36"/>
      <c r="S13" s="36"/>
      <c r="T13" s="36"/>
      <c r="U13" s="36"/>
      <c r="V13" s="83"/>
      <c r="W13" s="86"/>
      <c r="X13" s="86"/>
      <c r="Y13" s="36"/>
      <c r="Z13" s="36"/>
    </row>
    <row r="14" ht="17.25" customHeight="1">
      <c r="A14" s="90" t="s">
        <v>103</v>
      </c>
      <c r="B14" s="39"/>
      <c r="C14" s="97">
        <f t="shared" ref="C14:N14" si="2">$O$14</f>
        <v>0.95</v>
      </c>
      <c r="D14" s="97">
        <f t="shared" si="2"/>
        <v>0.95</v>
      </c>
      <c r="E14" s="97">
        <f t="shared" si="2"/>
        <v>0.95</v>
      </c>
      <c r="F14" s="97">
        <f t="shared" si="2"/>
        <v>0.95</v>
      </c>
      <c r="G14" s="97">
        <f t="shared" si="2"/>
        <v>0.95</v>
      </c>
      <c r="H14" s="97">
        <f t="shared" si="2"/>
        <v>0.95</v>
      </c>
      <c r="I14" s="97">
        <f t="shared" si="2"/>
        <v>0.95</v>
      </c>
      <c r="J14" s="97">
        <f t="shared" si="2"/>
        <v>0.95</v>
      </c>
      <c r="K14" s="97">
        <f t="shared" si="2"/>
        <v>0.95</v>
      </c>
      <c r="L14" s="97">
        <f t="shared" si="2"/>
        <v>0.95</v>
      </c>
      <c r="M14" s="97">
        <f t="shared" si="2"/>
        <v>0.95</v>
      </c>
      <c r="N14" s="97">
        <f t="shared" si="2"/>
        <v>0.95</v>
      </c>
      <c r="O14" s="99">
        <f>'SET-Planeacion'!K4</f>
        <v>0.95</v>
      </c>
      <c r="P14" s="36"/>
      <c r="Q14" s="36"/>
      <c r="R14" s="36"/>
      <c r="S14" s="36"/>
      <c r="T14" s="36"/>
      <c r="U14" s="36"/>
      <c r="V14" s="83"/>
      <c r="W14" s="86"/>
      <c r="X14" s="86"/>
      <c r="Y14" s="36"/>
      <c r="Z14" s="36"/>
    </row>
    <row r="15" ht="17.25" customHeight="1">
      <c r="A15" s="93" t="s">
        <v>104</v>
      </c>
      <c r="B15" s="39"/>
      <c r="C15" s="108" t="str">
        <f t="shared" ref="C15:O15" si="3">IF((C17),C16/C17,"-")</f>
        <v>-</v>
      </c>
      <c r="D15" s="108" t="str">
        <f t="shared" si="3"/>
        <v>-</v>
      </c>
      <c r="E15" s="108">
        <f t="shared" si="3"/>
        <v>0</v>
      </c>
      <c r="F15" s="108" t="str">
        <f t="shared" si="3"/>
        <v>-</v>
      </c>
      <c r="G15" s="108" t="str">
        <f t="shared" si="3"/>
        <v>-</v>
      </c>
      <c r="H15" s="108">
        <f t="shared" si="3"/>
        <v>1</v>
      </c>
      <c r="I15" s="108" t="str">
        <f t="shared" si="3"/>
        <v>-</v>
      </c>
      <c r="J15" s="108" t="str">
        <f t="shared" si="3"/>
        <v>-</v>
      </c>
      <c r="K15" s="108" t="str">
        <f t="shared" si="3"/>
        <v>-</v>
      </c>
      <c r="L15" s="108" t="str">
        <f t="shared" si="3"/>
        <v>-</v>
      </c>
      <c r="M15" s="108" t="str">
        <f t="shared" si="3"/>
        <v>-</v>
      </c>
      <c r="N15" s="108" t="str">
        <f t="shared" si="3"/>
        <v>-</v>
      </c>
      <c r="O15" s="115">
        <f t="shared" si="3"/>
        <v>0.1538461538</v>
      </c>
      <c r="P15" s="36"/>
      <c r="Q15" s="36"/>
      <c r="R15" s="36"/>
      <c r="S15" s="36"/>
      <c r="T15" s="36"/>
      <c r="U15" s="36"/>
      <c r="V15" s="83"/>
      <c r="W15" s="86"/>
      <c r="X15" s="86"/>
      <c r="Y15" s="36"/>
      <c r="Z15" s="36"/>
    </row>
    <row r="16" ht="22.5" customHeight="1">
      <c r="A16" s="100" t="s">
        <v>105</v>
      </c>
      <c r="B16" s="101" t="s">
        <v>113</v>
      </c>
      <c r="C16" s="107"/>
      <c r="D16" s="107"/>
      <c r="E16" s="119">
        <v>0.0</v>
      </c>
      <c r="F16" s="107"/>
      <c r="G16" s="107"/>
      <c r="H16" s="119">
        <v>2.0</v>
      </c>
      <c r="I16" s="107"/>
      <c r="J16" s="107"/>
      <c r="K16" s="107"/>
      <c r="L16" s="107"/>
      <c r="M16" s="107"/>
      <c r="N16" s="107"/>
      <c r="O16" s="113">
        <f t="shared" ref="O16:O17" si="4">MAX(C16:N16)</f>
        <v>2</v>
      </c>
      <c r="P16" s="36"/>
      <c r="Q16" s="36"/>
      <c r="R16" s="36"/>
      <c r="S16" s="36"/>
      <c r="T16" s="36"/>
      <c r="U16" s="36"/>
      <c r="V16" s="83"/>
      <c r="W16" s="86"/>
      <c r="X16" s="86"/>
      <c r="Y16" s="36"/>
      <c r="Z16" s="36"/>
    </row>
    <row r="17" ht="18.0" customHeight="1">
      <c r="A17" s="105"/>
      <c r="B17" s="101" t="s">
        <v>114</v>
      </c>
      <c r="C17" s="107"/>
      <c r="D17" s="107"/>
      <c r="E17" s="119">
        <v>13.0</v>
      </c>
      <c r="F17" s="107"/>
      <c r="G17" s="107"/>
      <c r="H17" s="119">
        <v>2.0</v>
      </c>
      <c r="I17" s="107"/>
      <c r="J17" s="107"/>
      <c r="K17" s="107"/>
      <c r="L17" s="107"/>
      <c r="M17" s="107"/>
      <c r="N17" s="107"/>
      <c r="O17" s="113">
        <f t="shared" si="4"/>
        <v>13</v>
      </c>
      <c r="P17" s="36"/>
      <c r="Q17" s="36"/>
      <c r="R17" s="36"/>
      <c r="S17" s="36"/>
      <c r="T17" s="36"/>
      <c r="U17" s="36"/>
      <c r="V17" s="83"/>
      <c r="W17" s="86"/>
      <c r="X17" s="86"/>
      <c r="Y17" s="36"/>
      <c r="Z17" s="36"/>
    </row>
    <row r="18" ht="15.0" customHeight="1">
      <c r="A18" s="105"/>
      <c r="B18" s="101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3"/>
      <c r="P18" s="36"/>
      <c r="Q18" s="36"/>
      <c r="R18" s="36"/>
      <c r="S18" s="36"/>
      <c r="T18" s="36"/>
      <c r="U18" s="36"/>
      <c r="V18" s="83"/>
      <c r="W18" s="86"/>
      <c r="X18" s="86"/>
      <c r="Y18" s="36"/>
      <c r="Z18" s="36"/>
    </row>
    <row r="19" ht="14.25" customHeight="1">
      <c r="A19" s="109"/>
      <c r="B19" s="126" t="s">
        <v>111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2"/>
      <c r="P19" s="36"/>
      <c r="Q19" s="36"/>
      <c r="R19" s="36"/>
      <c r="S19" s="36"/>
      <c r="T19" s="36"/>
      <c r="U19" s="36"/>
      <c r="V19" s="83"/>
      <c r="W19" s="86"/>
      <c r="X19" s="86"/>
      <c r="Y19" s="36"/>
      <c r="Z19" s="36"/>
    </row>
    <row r="20" ht="14.25" customHeight="1">
      <c r="A20" s="114" t="s">
        <v>112</v>
      </c>
      <c r="B20" s="56"/>
      <c r="C20" s="57"/>
      <c r="D20" s="130" t="str">
        <f>'SET-Planeacion'!$G4</f>
        <v>&gt; 80%</v>
      </c>
      <c r="E20" s="117"/>
      <c r="F20" s="117"/>
      <c r="G20" s="118"/>
      <c r="H20" s="130" t="str">
        <f>'SET-Planeacion'!$H4</f>
        <v>Entre 60% - 79% </v>
      </c>
      <c r="I20" s="117"/>
      <c r="J20" s="117"/>
      <c r="K20" s="118"/>
      <c r="L20" s="130" t="str">
        <f>'SET-Planeacion'!$I4</f>
        <v>&lt; 59% </v>
      </c>
      <c r="M20" s="117"/>
      <c r="N20" s="117"/>
      <c r="O20" s="118"/>
      <c r="P20" s="36"/>
      <c r="Q20" s="36"/>
      <c r="R20" s="36"/>
      <c r="S20" s="36"/>
      <c r="T20" s="36"/>
      <c r="U20" s="36"/>
      <c r="V20" s="83"/>
      <c r="W20" s="86"/>
      <c r="X20" s="86"/>
      <c r="Y20" s="36"/>
      <c r="Z20" s="36"/>
    </row>
    <row r="21" ht="33.0" customHeight="1">
      <c r="A21" s="120"/>
      <c r="B21" s="78"/>
      <c r="C21" s="121"/>
      <c r="D21" s="122" t="s">
        <v>11</v>
      </c>
      <c r="E21" s="123"/>
      <c r="F21" s="123"/>
      <c r="G21" s="124"/>
      <c r="H21" s="125" t="s">
        <v>12</v>
      </c>
      <c r="I21" s="123"/>
      <c r="J21" s="123"/>
      <c r="K21" s="124"/>
      <c r="L21" s="127" t="s">
        <v>13</v>
      </c>
      <c r="M21" s="123"/>
      <c r="N21" s="123"/>
      <c r="O21" s="128"/>
      <c r="P21" s="36"/>
      <c r="Q21" s="36"/>
      <c r="R21" s="36"/>
      <c r="S21" s="36"/>
      <c r="T21" s="36"/>
      <c r="U21" s="36"/>
      <c r="V21" s="83"/>
      <c r="W21" s="86"/>
      <c r="X21" s="86"/>
      <c r="Y21" s="36"/>
      <c r="Z21" s="36"/>
    </row>
    <row r="22" ht="15.75" customHeight="1">
      <c r="A22" s="129" t="s">
        <v>115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8"/>
      <c r="P22" s="36"/>
      <c r="Q22" s="36"/>
      <c r="R22" s="36"/>
      <c r="S22" s="36"/>
      <c r="T22" s="36"/>
      <c r="U22" s="36"/>
      <c r="V22" s="83"/>
      <c r="W22" s="86"/>
      <c r="X22" s="86"/>
      <c r="Y22" s="36"/>
      <c r="Z22" s="36"/>
    </row>
    <row r="23" ht="264.75" customHeight="1">
      <c r="A23" s="136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8"/>
      <c r="P23" s="36"/>
      <c r="Q23" s="36"/>
      <c r="R23" s="36"/>
      <c r="S23" s="36"/>
      <c r="T23" s="36"/>
      <c r="U23" s="36"/>
      <c r="V23" s="83"/>
      <c r="W23" s="36"/>
      <c r="X23" s="36"/>
      <c r="Y23" s="36"/>
      <c r="Z23" s="36"/>
    </row>
    <row r="24" ht="15.0" customHeight="1">
      <c r="A24" s="132" t="s">
        <v>128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33" t="s">
        <v>118</v>
      </c>
      <c r="O24" s="35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21.75" customHeight="1">
      <c r="A25" s="134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135">
        <v>45658.0</v>
      </c>
      <c r="O25" s="41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21.75" customHeight="1">
      <c r="A26" s="134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135">
        <v>45689.0</v>
      </c>
      <c r="O26" s="41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1.75" customHeight="1">
      <c r="A27" s="134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135">
        <v>45717.0</v>
      </c>
      <c r="O27" s="41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1.75" customHeight="1">
      <c r="A28" s="134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135">
        <v>45748.0</v>
      </c>
      <c r="O28" s="41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1.75" customHeight="1">
      <c r="A29" s="134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135">
        <v>45778.0</v>
      </c>
      <c r="O29" s="41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21.75" customHeight="1">
      <c r="A30" s="134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135">
        <v>45809.0</v>
      </c>
      <c r="O30" s="41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21.75" customHeight="1">
      <c r="A31" s="134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135">
        <v>45839.0</v>
      </c>
      <c r="O31" s="41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21.75" customHeight="1">
      <c r="A32" s="134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135">
        <v>45870.0</v>
      </c>
      <c r="O32" s="41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21.75" customHeight="1">
      <c r="A33" s="134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135">
        <v>45901.0</v>
      </c>
      <c r="O33" s="41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21.75" customHeight="1">
      <c r="A34" s="134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135">
        <v>45931.0</v>
      </c>
      <c r="O34" s="41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21.75" customHeight="1">
      <c r="A35" s="134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135">
        <v>45962.0</v>
      </c>
      <c r="O35" s="41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21.75" customHeight="1">
      <c r="A36" s="134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135">
        <v>45992.0</v>
      </c>
      <c r="O36" s="41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9.5" customHeight="1">
      <c r="A37" s="132" t="s">
        <v>160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133" t="s">
        <v>118</v>
      </c>
      <c r="O37" s="35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2.75" customHeight="1">
      <c r="A38" s="134" t="s">
        <v>161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137"/>
      <c r="O38" s="41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2.75" customHeight="1">
      <c r="A39" s="138" t="s">
        <v>162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7"/>
      <c r="N39" s="139"/>
      <c r="O39" s="51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6.0" customHeight="1">
      <c r="A40" s="14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2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2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48" t="s">
        <v>147</v>
      </c>
      <c r="R42" s="36"/>
      <c r="S42" s="36"/>
      <c r="T42" s="36"/>
      <c r="U42" s="36"/>
      <c r="V42" s="36"/>
      <c r="W42" s="36"/>
      <c r="X42" s="36"/>
      <c r="Y42" s="36"/>
      <c r="Z42" s="36"/>
    </row>
    <row r="43" ht="12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48" t="s">
        <v>148</v>
      </c>
      <c r="R43" s="36"/>
      <c r="S43" s="36"/>
      <c r="T43" s="36"/>
      <c r="U43" s="36"/>
      <c r="V43" s="36"/>
      <c r="W43" s="36"/>
      <c r="X43" s="36"/>
      <c r="Y43" s="36"/>
      <c r="Z43" s="36"/>
    </row>
    <row r="44" ht="12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48" t="s">
        <v>149</v>
      </c>
      <c r="R44" s="36"/>
      <c r="S44" s="36"/>
      <c r="T44" s="36"/>
      <c r="U44" s="36"/>
      <c r="V44" s="36"/>
      <c r="W44" s="36"/>
      <c r="X44" s="36"/>
      <c r="Y44" s="36"/>
      <c r="Z44" s="36"/>
    </row>
    <row r="45" ht="12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48" t="s">
        <v>150</v>
      </c>
      <c r="R45" s="36"/>
      <c r="S45" s="36"/>
      <c r="T45" s="36"/>
      <c r="U45" s="36"/>
      <c r="V45" s="36"/>
      <c r="W45" s="36"/>
      <c r="X45" s="36"/>
      <c r="Y45" s="36"/>
      <c r="Z45" s="36"/>
    </row>
    <row r="46" ht="12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48" t="s">
        <v>151</v>
      </c>
      <c r="R46" s="36"/>
      <c r="S46" s="36"/>
      <c r="T46" s="36"/>
      <c r="U46" s="36"/>
      <c r="V46" s="36"/>
      <c r="W46" s="36"/>
      <c r="X46" s="36"/>
      <c r="Y46" s="36"/>
      <c r="Z46" s="36"/>
    </row>
    <row r="47" ht="12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48" t="s">
        <v>152</v>
      </c>
      <c r="R47" s="36"/>
      <c r="S47" s="36"/>
      <c r="T47" s="36"/>
      <c r="U47" s="36"/>
      <c r="V47" s="36"/>
      <c r="W47" s="36"/>
      <c r="X47" s="36"/>
      <c r="Y47" s="36"/>
      <c r="Z47" s="36"/>
    </row>
    <row r="48" ht="12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48" t="s">
        <v>153</v>
      </c>
      <c r="R48" s="36"/>
      <c r="S48" s="36"/>
      <c r="T48" s="36"/>
      <c r="U48" s="36"/>
      <c r="V48" s="36"/>
      <c r="W48" s="36"/>
      <c r="X48" s="36"/>
      <c r="Y48" s="36"/>
      <c r="Z48" s="36"/>
    </row>
    <row r="49" ht="12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48" t="s">
        <v>154</v>
      </c>
      <c r="R49" s="36"/>
      <c r="S49" s="36"/>
      <c r="T49" s="36"/>
      <c r="U49" s="36"/>
      <c r="V49" s="36"/>
      <c r="W49" s="36"/>
      <c r="X49" s="36"/>
      <c r="Y49" s="36"/>
      <c r="Z49" s="36"/>
    </row>
    <row r="50" ht="12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48" t="s">
        <v>155</v>
      </c>
      <c r="R50" s="36"/>
      <c r="S50" s="36"/>
      <c r="T50" s="36"/>
      <c r="U50" s="36"/>
      <c r="V50" s="36"/>
      <c r="W50" s="36"/>
      <c r="X50" s="36"/>
      <c r="Y50" s="36"/>
      <c r="Z50" s="36"/>
    </row>
    <row r="51" ht="12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48" t="s">
        <v>156</v>
      </c>
      <c r="R51" s="36"/>
      <c r="S51" s="36"/>
      <c r="T51" s="36"/>
      <c r="U51" s="36"/>
      <c r="V51" s="36"/>
      <c r="W51" s="36"/>
      <c r="X51" s="36"/>
      <c r="Y51" s="36"/>
      <c r="Z51" s="36"/>
    </row>
    <row r="52" ht="12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48" t="s">
        <v>157</v>
      </c>
      <c r="R52" s="36"/>
      <c r="S52" s="36"/>
      <c r="T52" s="36"/>
      <c r="U52" s="36"/>
      <c r="V52" s="36"/>
      <c r="W52" s="36"/>
      <c r="X52" s="36"/>
      <c r="Y52" s="36"/>
      <c r="Z52" s="36"/>
    </row>
    <row r="53" ht="12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48" t="s">
        <v>158</v>
      </c>
      <c r="R53" s="36"/>
      <c r="S53" s="36"/>
      <c r="T53" s="36"/>
      <c r="U53" s="36"/>
      <c r="V53" s="36"/>
      <c r="W53" s="36"/>
      <c r="X53" s="36"/>
      <c r="Y53" s="36"/>
      <c r="Z53" s="36"/>
    </row>
    <row r="54" ht="12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48" t="s">
        <v>159</v>
      </c>
      <c r="R54" s="36"/>
      <c r="S54" s="36"/>
      <c r="T54" s="36"/>
      <c r="U54" s="36"/>
      <c r="V54" s="36"/>
      <c r="W54" s="36"/>
      <c r="X54" s="36"/>
      <c r="Y54" s="36"/>
      <c r="Z54" s="36"/>
    </row>
    <row r="55" ht="12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2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42">
        <v>0.9</v>
      </c>
      <c r="R56" s="36"/>
      <c r="S56" s="36"/>
      <c r="T56" s="36"/>
      <c r="U56" s="36"/>
      <c r="V56" s="36"/>
      <c r="W56" s="36"/>
      <c r="X56" s="36"/>
      <c r="Y56" s="36"/>
      <c r="Z56" s="36"/>
    </row>
    <row r="57" ht="12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42">
        <v>0.95</v>
      </c>
      <c r="R57" s="36"/>
      <c r="S57" s="36"/>
      <c r="T57" s="36"/>
      <c r="U57" s="36"/>
      <c r="V57" s="36"/>
      <c r="W57" s="36"/>
      <c r="X57" s="36"/>
      <c r="Y57" s="36"/>
      <c r="Z57" s="36"/>
    </row>
    <row r="58" ht="12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2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2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2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2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2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2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2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2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2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2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2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2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2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2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2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2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2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2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2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2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2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2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2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2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2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2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2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2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2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2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2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2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2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2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2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2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2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2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2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2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2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2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2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2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2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2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2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2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2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2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2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2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2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2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2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2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ht="12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ht="12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ht="12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ht="12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ht="12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ht="12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ht="12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ht="12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ht="12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ht="12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ht="12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ht="12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ht="12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ht="12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ht="12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ht="12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ht="12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ht="12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ht="12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ht="12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ht="12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ht="12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ht="12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ht="12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ht="12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ht="12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ht="12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ht="12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ht="12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ht="12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ht="12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ht="12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ht="12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ht="12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ht="12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ht="12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ht="12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ht="12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ht="12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ht="12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ht="12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ht="12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ht="12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ht="12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ht="12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ht="12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ht="12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ht="12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ht="12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ht="12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ht="12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ht="12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ht="12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ht="12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ht="12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ht="12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ht="12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ht="12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ht="12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ht="12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ht="12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ht="12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ht="12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ht="12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ht="12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ht="12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ht="12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ht="12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ht="12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ht="12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ht="12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ht="12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ht="12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ht="12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ht="12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ht="12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ht="12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ht="12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ht="12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ht="12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ht="12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ht="12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ht="12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ht="12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ht="12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ht="12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ht="12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ht="12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ht="12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ht="12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ht="12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ht="12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ht="12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ht="12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ht="12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ht="12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2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2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2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2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ht="12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ht="12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ht="12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ht="12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ht="12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ht="12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ht="12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ht="12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ht="12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ht="12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ht="12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ht="12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ht="12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ht="12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ht="12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ht="12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ht="12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ht="12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ht="12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ht="12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ht="12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ht="12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ht="12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ht="12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ht="12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ht="12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ht="12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ht="12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ht="12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ht="12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ht="12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ht="12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ht="12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ht="12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ht="12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ht="12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ht="12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ht="12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ht="12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ht="12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3937007874015748" right="0.3937007874015748" top="1.220472440944882"/>
  <pageSetup scale="73" orientation="portrait"/>
  <headerFooter>
    <oddHeader>&amp;C AGUAS DEL HUILA S.A. E.S.P. NIT.  800.100.553-2 FORMATO: MATRIZ DE REGISTRO Y MEDICIÓN DE INDICADORES VERSION 8.0 </oddHeader>
    <oddFooter>&amp;RPág.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7" width="11.43"/>
    <col customWidth="1" hidden="1" min="18" max="18" width="10.71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1" t="s">
        <v>55</v>
      </c>
      <c r="B1" s="32"/>
      <c r="C1" s="32"/>
      <c r="D1" s="32"/>
      <c r="E1" s="33"/>
      <c r="F1" s="34" t="str">
        <f>'SET-Planeacion'!J1</f>
        <v>PLANEACION</v>
      </c>
      <c r="G1" s="32"/>
      <c r="H1" s="32"/>
      <c r="I1" s="32"/>
      <c r="J1" s="32"/>
      <c r="K1" s="32"/>
      <c r="L1" s="32"/>
      <c r="M1" s="32"/>
      <c r="N1" s="32"/>
      <c r="O1" s="35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5.75" customHeight="1">
      <c r="A2" s="37" t="s">
        <v>2</v>
      </c>
      <c r="B2" s="38"/>
      <c r="C2" s="38"/>
      <c r="D2" s="38"/>
      <c r="E2" s="39"/>
      <c r="F2" s="40" t="str">
        <f>'SET-Planeacion'!$B5</f>
        <v>Nivel de cumplimiento de los  resultados  proyectados </v>
      </c>
      <c r="G2" s="38"/>
      <c r="H2" s="38"/>
      <c r="I2" s="38"/>
      <c r="J2" s="38"/>
      <c r="K2" s="38"/>
      <c r="L2" s="38"/>
      <c r="M2" s="38"/>
      <c r="N2" s="38"/>
      <c r="O2" s="41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5.75" customHeight="1">
      <c r="A3" s="37" t="s">
        <v>65</v>
      </c>
      <c r="B3" s="38"/>
      <c r="C3" s="38"/>
      <c r="D3" s="38"/>
      <c r="E3" s="39"/>
      <c r="F3" s="42" t="str">
        <f>'SET-Planeacion'!F5</f>
        <v>Eficacia</v>
      </c>
      <c r="G3" s="38"/>
      <c r="H3" s="38"/>
      <c r="I3" s="38"/>
      <c r="J3" s="38"/>
      <c r="K3" s="38"/>
      <c r="L3" s="38"/>
      <c r="M3" s="38"/>
      <c r="N3" s="38"/>
      <c r="O3" s="41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17.25" customHeight="1">
      <c r="A4" s="45" t="s">
        <v>66</v>
      </c>
      <c r="B4" s="46"/>
      <c r="C4" s="46"/>
      <c r="D4" s="46"/>
      <c r="E4" s="47"/>
      <c r="F4" s="49" t="s">
        <v>67</v>
      </c>
      <c r="G4" s="50" t="str">
        <f>'SET-Planeacion'!A5</f>
        <v>IN02</v>
      </c>
      <c r="H4" s="46"/>
      <c r="I4" s="46"/>
      <c r="J4" s="46"/>
      <c r="K4" s="46"/>
      <c r="L4" s="46"/>
      <c r="M4" s="46"/>
      <c r="N4" s="46"/>
      <c r="O4" s="51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2.75" customHeight="1">
      <c r="A5" s="54" t="s">
        <v>82</v>
      </c>
      <c r="B5" s="56"/>
      <c r="C5" s="56"/>
      <c r="D5" s="57"/>
      <c r="E5" s="59" t="s">
        <v>85</v>
      </c>
      <c r="F5" s="60" t="s">
        <v>86</v>
      </c>
      <c r="G5" s="57"/>
      <c r="H5" s="59" t="s">
        <v>87</v>
      </c>
      <c r="I5" s="59" t="s">
        <v>88</v>
      </c>
      <c r="J5" s="60" t="s">
        <v>89</v>
      </c>
      <c r="K5" s="57"/>
      <c r="L5" s="61" t="s">
        <v>90</v>
      </c>
      <c r="M5" s="32"/>
      <c r="N5" s="32"/>
      <c r="O5" s="35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91</v>
      </c>
      <c r="M6" s="39"/>
      <c r="N6" s="67" t="s">
        <v>92</v>
      </c>
      <c r="O6" s="41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48.75" customHeight="1">
      <c r="A7" s="68" t="str">
        <f>'SET-Planeacion'!$C5</f>
        <v>Determinar la  eficacia  en la ejecucion de  los presupuestos estimados frente los  resultados  de los diferentes  proyectos ejecutados por la entidad.</v>
      </c>
      <c r="B7" s="46"/>
      <c r="C7" s="46"/>
      <c r="D7" s="47"/>
      <c r="E7" s="69" t="s">
        <v>93</v>
      </c>
      <c r="F7" s="70" t="str">
        <f>'SET-Planeacion'!$D5</f>
        <v>Resultados Obtenidos / Resultados Proyectados *100</v>
      </c>
      <c r="G7" s="47"/>
      <c r="H7" s="71" t="str">
        <f>$O14</f>
        <v>&lt;=1</v>
      </c>
      <c r="I7" s="72" t="str">
        <f>'SET-Planeacion'!$E5</f>
        <v>Trimestral</v>
      </c>
      <c r="J7" s="73" t="s">
        <v>1</v>
      </c>
      <c r="K7" s="46"/>
      <c r="L7" s="46"/>
      <c r="M7" s="46"/>
      <c r="N7" s="46"/>
      <c r="O7" s="5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3.5" customHeight="1">
      <c r="A8" s="74" t="s">
        <v>94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20.25" customHeight="1">
      <c r="A9" s="77" t="s">
        <v>95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5.0" customHeight="1">
      <c r="A10" s="80" t="s">
        <v>96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36"/>
      <c r="Q10" s="36"/>
      <c r="R10" s="36"/>
      <c r="S10" s="36"/>
      <c r="T10" s="36"/>
      <c r="U10" s="36"/>
      <c r="V10" s="83"/>
      <c r="W10" s="84"/>
      <c r="X10" s="84"/>
      <c r="Y10" s="36"/>
      <c r="Z10" s="36"/>
    </row>
    <row r="11" ht="16.5" customHeight="1">
      <c r="A11" s="85" t="s">
        <v>99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5"/>
      <c r="P11" s="36"/>
      <c r="Q11" s="36"/>
      <c r="R11" s="36"/>
      <c r="S11" s="36"/>
      <c r="T11" s="36"/>
      <c r="U11" s="36"/>
      <c r="V11" s="83"/>
      <c r="W11" s="86"/>
      <c r="X11" s="86"/>
      <c r="Y11" s="36"/>
      <c r="Z11" s="36"/>
    </row>
    <row r="12" ht="16.5" customHeight="1">
      <c r="A12" s="87" t="s">
        <v>100</v>
      </c>
      <c r="B12" s="39"/>
      <c r="C12" s="88" t="s">
        <v>15</v>
      </c>
      <c r="D12" s="88" t="s">
        <v>16</v>
      </c>
      <c r="E12" s="88" t="s">
        <v>17</v>
      </c>
      <c r="F12" s="88" t="s">
        <v>18</v>
      </c>
      <c r="G12" s="88" t="s">
        <v>19</v>
      </c>
      <c r="H12" s="88" t="s">
        <v>20</v>
      </c>
      <c r="I12" s="88" t="s">
        <v>21</v>
      </c>
      <c r="J12" s="88" t="s">
        <v>22</v>
      </c>
      <c r="K12" s="88" t="s">
        <v>23</v>
      </c>
      <c r="L12" s="88" t="s">
        <v>24</v>
      </c>
      <c r="M12" s="88" t="s">
        <v>25</v>
      </c>
      <c r="N12" s="88" t="s">
        <v>26</v>
      </c>
      <c r="O12" s="89" t="s">
        <v>101</v>
      </c>
      <c r="P12" s="36"/>
      <c r="Q12" s="36"/>
      <c r="R12" s="36"/>
      <c r="S12" s="36"/>
      <c r="T12" s="36"/>
      <c r="U12" s="36"/>
      <c r="V12" s="83"/>
      <c r="W12" s="86"/>
      <c r="X12" s="86"/>
      <c r="Y12" s="36"/>
      <c r="Z12" s="36"/>
    </row>
    <row r="13" ht="16.5" customHeight="1">
      <c r="A13" s="90" t="s">
        <v>8</v>
      </c>
      <c r="B13" s="39"/>
      <c r="C13" s="91" t="str">
        <f t="shared" ref="C13:N13" si="1">$O$13</f>
        <v>&lt;=0</v>
      </c>
      <c r="D13" s="91" t="str">
        <f t="shared" si="1"/>
        <v>&lt;=0</v>
      </c>
      <c r="E13" s="91" t="str">
        <f t="shared" si="1"/>
        <v>&lt;=0</v>
      </c>
      <c r="F13" s="91" t="str">
        <f t="shared" si="1"/>
        <v>&lt;=0</v>
      </c>
      <c r="G13" s="91" t="str">
        <f t="shared" si="1"/>
        <v>&lt;=0</v>
      </c>
      <c r="H13" s="91" t="str">
        <f t="shared" si="1"/>
        <v>&lt;=0</v>
      </c>
      <c r="I13" s="91" t="str">
        <f t="shared" si="1"/>
        <v>&lt;=0</v>
      </c>
      <c r="J13" s="91" t="str">
        <f t="shared" si="1"/>
        <v>&lt;=0</v>
      </c>
      <c r="K13" s="91" t="str">
        <f t="shared" si="1"/>
        <v>&lt;=0</v>
      </c>
      <c r="L13" s="91" t="str">
        <f t="shared" si="1"/>
        <v>&lt;=0</v>
      </c>
      <c r="M13" s="91" t="str">
        <f t="shared" si="1"/>
        <v>&lt;=0</v>
      </c>
      <c r="N13" s="91" t="str">
        <f t="shared" si="1"/>
        <v>&lt;=0</v>
      </c>
      <c r="O13" s="92" t="str">
        <f>'SET-Planeacion'!J5</f>
        <v>&lt;=0</v>
      </c>
      <c r="P13" s="36"/>
      <c r="Q13" s="36"/>
      <c r="R13" s="36"/>
      <c r="S13" s="36"/>
      <c r="T13" s="36"/>
      <c r="U13" s="36"/>
      <c r="V13" s="83"/>
      <c r="W13" s="86"/>
      <c r="X13" s="86"/>
      <c r="Y13" s="36"/>
      <c r="Z13" s="36"/>
    </row>
    <row r="14" ht="17.25" customHeight="1">
      <c r="A14" s="90" t="s">
        <v>103</v>
      </c>
      <c r="B14" s="39"/>
      <c r="C14" s="91" t="str">
        <f t="shared" ref="C14:N14" si="2">$O$14</f>
        <v>&lt;=1</v>
      </c>
      <c r="D14" s="91" t="str">
        <f t="shared" si="2"/>
        <v>&lt;=1</v>
      </c>
      <c r="E14" s="91" t="str">
        <f t="shared" si="2"/>
        <v>&lt;=1</v>
      </c>
      <c r="F14" s="91" t="str">
        <f t="shared" si="2"/>
        <v>&lt;=1</v>
      </c>
      <c r="G14" s="91" t="str">
        <f t="shared" si="2"/>
        <v>&lt;=1</v>
      </c>
      <c r="H14" s="91" t="str">
        <f t="shared" si="2"/>
        <v>&lt;=1</v>
      </c>
      <c r="I14" s="91" t="str">
        <f t="shared" si="2"/>
        <v>&lt;=1</v>
      </c>
      <c r="J14" s="91" t="str">
        <f t="shared" si="2"/>
        <v>&lt;=1</v>
      </c>
      <c r="K14" s="91" t="str">
        <f t="shared" si="2"/>
        <v>&lt;=1</v>
      </c>
      <c r="L14" s="91" t="str">
        <f t="shared" si="2"/>
        <v>&lt;=1</v>
      </c>
      <c r="M14" s="91" t="str">
        <f t="shared" si="2"/>
        <v>&lt;=1</v>
      </c>
      <c r="N14" s="91" t="str">
        <f t="shared" si="2"/>
        <v>&lt;=1</v>
      </c>
      <c r="O14" s="92" t="str">
        <f>'SET-Planeacion'!K5</f>
        <v>&lt;=1</v>
      </c>
      <c r="P14" s="36"/>
      <c r="Q14" s="36"/>
      <c r="R14" s="36"/>
      <c r="S14" s="36"/>
      <c r="T14" s="36"/>
      <c r="U14" s="36"/>
      <c r="V14" s="83"/>
      <c r="W14" s="86"/>
      <c r="X14" s="86"/>
      <c r="Y14" s="36"/>
      <c r="Z14" s="36"/>
    </row>
    <row r="15" ht="17.25" customHeight="1">
      <c r="A15" s="93" t="s">
        <v>104</v>
      </c>
      <c r="B15" s="39"/>
      <c r="C15" s="95" t="str">
        <f t="shared" ref="C15:O15" si="3">IF((C16),C16-C17,"-")</f>
        <v>-</v>
      </c>
      <c r="D15" s="95">
        <f t="shared" si="3"/>
        <v>3047.986787</v>
      </c>
      <c r="E15" s="95">
        <f t="shared" si="3"/>
        <v>-307.368074</v>
      </c>
      <c r="F15" s="95">
        <f t="shared" si="3"/>
        <v>1469.833426</v>
      </c>
      <c r="G15" s="95" t="str">
        <f t="shared" si="3"/>
        <v>-</v>
      </c>
      <c r="H15" s="95" t="str">
        <f t="shared" si="3"/>
        <v>-</v>
      </c>
      <c r="I15" s="95" t="str">
        <f t="shared" si="3"/>
        <v>-</v>
      </c>
      <c r="J15" s="95" t="str">
        <f t="shared" si="3"/>
        <v>-</v>
      </c>
      <c r="K15" s="95" t="str">
        <f t="shared" si="3"/>
        <v>-</v>
      </c>
      <c r="L15" s="95" t="str">
        <f t="shared" si="3"/>
        <v>-</v>
      </c>
      <c r="M15" s="95" t="str">
        <f t="shared" si="3"/>
        <v>-</v>
      </c>
      <c r="N15" s="95" t="str">
        <f t="shared" si="3"/>
        <v>-</v>
      </c>
      <c r="O15" s="98">
        <f t="shared" si="3"/>
        <v>-307.368074</v>
      </c>
      <c r="P15" s="36"/>
      <c r="Q15" s="36"/>
      <c r="R15" s="36"/>
      <c r="S15" s="36"/>
      <c r="T15" s="36"/>
      <c r="U15" s="36"/>
      <c r="V15" s="83"/>
      <c r="W15" s="86"/>
      <c r="X15" s="86"/>
      <c r="Y15" s="36"/>
      <c r="Z15" s="36"/>
    </row>
    <row r="16" ht="15.75" customHeight="1">
      <c r="A16" s="100" t="s">
        <v>105</v>
      </c>
      <c r="B16" s="101" t="s">
        <v>106</v>
      </c>
      <c r="C16" s="102">
        <v>0.0</v>
      </c>
      <c r="D16" s="102">
        <v>3702.109856</v>
      </c>
      <c r="E16" s="102">
        <v>3771.987651</v>
      </c>
      <c r="F16" s="102">
        <v>2194.77</v>
      </c>
      <c r="G16" s="102">
        <v>0.0</v>
      </c>
      <c r="H16" s="102">
        <v>0.0</v>
      </c>
      <c r="I16" s="102"/>
      <c r="J16" s="102"/>
      <c r="K16" s="102"/>
      <c r="L16" s="102"/>
      <c r="M16" s="102"/>
      <c r="N16" s="102"/>
      <c r="O16" s="104">
        <f t="shared" ref="O16:O18" si="4">MAX(C16:N16)</f>
        <v>3771.987651</v>
      </c>
      <c r="P16" s="36"/>
      <c r="Q16" s="36"/>
      <c r="R16" s="36"/>
      <c r="S16" s="36"/>
      <c r="T16" s="36"/>
      <c r="U16" s="36"/>
      <c r="V16" s="83"/>
      <c r="W16" s="86"/>
      <c r="X16" s="86"/>
      <c r="Y16" s="36"/>
      <c r="Z16" s="36"/>
    </row>
    <row r="17" ht="15.0" customHeight="1">
      <c r="A17" s="105"/>
      <c r="B17" s="101" t="s">
        <v>107</v>
      </c>
      <c r="C17" s="102">
        <v>0.0</v>
      </c>
      <c r="D17" s="102">
        <v>654.123069</v>
      </c>
      <c r="E17" s="102">
        <v>4079.355725</v>
      </c>
      <c r="F17" s="102">
        <v>724.936574</v>
      </c>
      <c r="G17" s="102">
        <v>0.0</v>
      </c>
      <c r="H17" s="102">
        <v>0.0</v>
      </c>
      <c r="I17" s="102"/>
      <c r="J17" s="102"/>
      <c r="K17" s="102"/>
      <c r="L17" s="102"/>
      <c r="M17" s="102"/>
      <c r="N17" s="102"/>
      <c r="O17" s="104">
        <f t="shared" si="4"/>
        <v>4079.355725</v>
      </c>
      <c r="P17" s="36"/>
      <c r="Q17" s="36"/>
      <c r="R17" s="36"/>
      <c r="S17" s="36"/>
      <c r="T17" s="36"/>
      <c r="U17" s="36"/>
      <c r="V17" s="83"/>
      <c r="W17" s="86"/>
      <c r="X17" s="86"/>
      <c r="Y17" s="36"/>
      <c r="Z17" s="36"/>
    </row>
    <row r="18" ht="17.25" customHeight="1">
      <c r="A18" s="105"/>
      <c r="B18" s="106" t="s">
        <v>109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4">
        <f t="shared" si="4"/>
        <v>0</v>
      </c>
      <c r="P18" s="36"/>
      <c r="Q18" s="36"/>
      <c r="R18" s="36"/>
      <c r="S18" s="36"/>
      <c r="T18" s="36"/>
      <c r="U18" s="36"/>
      <c r="V18" s="83"/>
      <c r="W18" s="86"/>
      <c r="X18" s="86"/>
      <c r="Y18" s="36"/>
      <c r="Z18" s="36"/>
    </row>
    <row r="19" ht="18.0" customHeight="1">
      <c r="A19" s="109"/>
      <c r="B19" s="110" t="s">
        <v>111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2"/>
      <c r="P19" s="36"/>
      <c r="Q19" s="36"/>
      <c r="R19" s="36"/>
      <c r="S19" s="36"/>
      <c r="T19" s="36"/>
      <c r="U19" s="36"/>
      <c r="V19" s="83"/>
      <c r="W19" s="86"/>
      <c r="X19" s="86"/>
      <c r="Y19" s="36"/>
      <c r="Z19" s="36"/>
    </row>
    <row r="20" ht="33.0" customHeight="1">
      <c r="A20" s="114" t="s">
        <v>112</v>
      </c>
      <c r="B20" s="56"/>
      <c r="C20" s="57"/>
      <c r="D20" s="116" t="str">
        <f>'SET-Planeacion'!$G5</f>
        <v>&gt; 0</v>
      </c>
      <c r="E20" s="117"/>
      <c r="F20" s="117"/>
      <c r="G20" s="118"/>
      <c r="H20" s="116" t="str">
        <f>'SET-Planeacion'!$H5</f>
        <v>= 0</v>
      </c>
      <c r="I20" s="117"/>
      <c r="J20" s="117"/>
      <c r="K20" s="118"/>
      <c r="L20" s="116" t="str">
        <f>'SET-Planeacion'!$I5</f>
        <v>&lt; 0</v>
      </c>
      <c r="M20" s="117"/>
      <c r="N20" s="117"/>
      <c r="O20" s="118"/>
      <c r="P20" s="36"/>
      <c r="Q20" s="36"/>
      <c r="R20" s="36"/>
      <c r="S20" s="36"/>
      <c r="T20" s="36"/>
      <c r="U20" s="36"/>
      <c r="V20" s="83"/>
      <c r="W20" s="86"/>
      <c r="X20" s="86"/>
      <c r="Y20" s="36"/>
      <c r="Z20" s="36"/>
    </row>
    <row r="21" ht="33.0" customHeight="1">
      <c r="A21" s="120"/>
      <c r="B21" s="78"/>
      <c r="C21" s="121"/>
      <c r="D21" s="122" t="s">
        <v>11</v>
      </c>
      <c r="E21" s="123"/>
      <c r="F21" s="123"/>
      <c r="G21" s="124"/>
      <c r="H21" s="125" t="s">
        <v>12</v>
      </c>
      <c r="I21" s="123"/>
      <c r="J21" s="123"/>
      <c r="K21" s="124"/>
      <c r="L21" s="127" t="s">
        <v>13</v>
      </c>
      <c r="M21" s="123"/>
      <c r="N21" s="123"/>
      <c r="O21" s="128"/>
      <c r="P21" s="36"/>
      <c r="Q21" s="36"/>
      <c r="R21" s="36"/>
      <c r="S21" s="36"/>
      <c r="T21" s="36"/>
      <c r="U21" s="36"/>
      <c r="V21" s="83"/>
      <c r="W21" s="86"/>
      <c r="X21" s="86"/>
      <c r="Y21" s="36"/>
      <c r="Z21" s="36"/>
    </row>
    <row r="22" ht="15.75" customHeight="1">
      <c r="A22" s="129" t="s">
        <v>115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8"/>
      <c r="P22" s="36"/>
      <c r="Q22" s="36"/>
      <c r="R22" s="36"/>
      <c r="S22" s="36"/>
      <c r="T22" s="36"/>
      <c r="U22" s="36"/>
      <c r="V22" s="83"/>
      <c r="W22" s="86"/>
      <c r="X22" s="86"/>
      <c r="Y22" s="36"/>
      <c r="Z22" s="36"/>
    </row>
    <row r="23" ht="264.75" customHeight="1">
      <c r="A23" s="131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  <c r="P23" s="36"/>
      <c r="Q23" s="36"/>
      <c r="R23" s="36"/>
      <c r="S23" s="36"/>
      <c r="T23" s="36"/>
      <c r="U23" s="36"/>
      <c r="V23" s="83"/>
      <c r="W23" s="36"/>
      <c r="X23" s="36"/>
      <c r="Y23" s="36"/>
      <c r="Z23" s="36"/>
    </row>
    <row r="24" ht="15.0" customHeight="1">
      <c r="A24" s="132" t="s">
        <v>117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33" t="s">
        <v>118</v>
      </c>
      <c r="O24" s="35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21.75" customHeight="1">
      <c r="A25" s="134" t="s">
        <v>120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135">
        <v>45658.0</v>
      </c>
      <c r="O25" s="41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21.75" customHeight="1">
      <c r="A26" s="134" t="s">
        <v>122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135">
        <v>45689.0</v>
      </c>
      <c r="O26" s="41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1.75" customHeight="1">
      <c r="A27" s="134" t="s">
        <v>124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135">
        <v>45717.0</v>
      </c>
      <c r="O27" s="41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1.75" customHeight="1">
      <c r="A28" s="134" t="s">
        <v>126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135">
        <v>45748.0</v>
      </c>
      <c r="O28" s="41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1.75" customHeight="1">
      <c r="A29" s="134" t="s">
        <v>120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135">
        <v>45778.0</v>
      </c>
      <c r="O29" s="41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21.75" customHeight="1">
      <c r="A30" s="134" t="s">
        <v>120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135">
        <v>45809.0</v>
      </c>
      <c r="O30" s="41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21.75" customHeight="1">
      <c r="A31" s="134" t="s">
        <v>130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135">
        <v>45839.0</v>
      </c>
      <c r="O31" s="41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21.75" customHeight="1">
      <c r="A32" s="134" t="s">
        <v>120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135">
        <v>45870.0</v>
      </c>
      <c r="O32" s="41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21.75" customHeight="1">
      <c r="A33" s="134" t="s">
        <v>132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135">
        <v>45901.0</v>
      </c>
      <c r="O33" s="41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21.75" customHeight="1">
      <c r="A34" s="134" t="s">
        <v>134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135">
        <v>45931.0</v>
      </c>
      <c r="O34" s="41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21.75" customHeight="1">
      <c r="A35" s="134" t="s">
        <v>136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135">
        <v>45962.0</v>
      </c>
      <c r="O35" s="41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21.75" customHeight="1">
      <c r="A36" s="134" t="s">
        <v>138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135">
        <v>45992.0</v>
      </c>
      <c r="O36" s="41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5.0" customHeight="1">
      <c r="A37" s="132" t="s">
        <v>140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133" t="s">
        <v>118</v>
      </c>
      <c r="O37" s="35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24.0" customHeight="1">
      <c r="A38" s="134" t="s">
        <v>142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137"/>
      <c r="O38" s="41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22.5" customHeight="1">
      <c r="A39" s="138" t="s">
        <v>144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7"/>
      <c r="N39" s="139"/>
      <c r="O39" s="51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4.5" customHeight="1">
      <c r="A40" s="14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2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2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48" t="s">
        <v>147</v>
      </c>
      <c r="R42" s="36"/>
      <c r="S42" s="36"/>
      <c r="T42" s="36"/>
      <c r="U42" s="36"/>
      <c r="V42" s="36"/>
      <c r="W42" s="36"/>
      <c r="X42" s="36"/>
      <c r="Y42" s="36"/>
      <c r="Z42" s="36"/>
    </row>
    <row r="43" ht="12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48" t="s">
        <v>148</v>
      </c>
      <c r="R43" s="36"/>
      <c r="S43" s="36"/>
      <c r="T43" s="36"/>
      <c r="U43" s="36"/>
      <c r="V43" s="36"/>
      <c r="W43" s="36"/>
      <c r="X43" s="36"/>
      <c r="Y43" s="36"/>
      <c r="Z43" s="36"/>
    </row>
    <row r="44" ht="12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48" t="s">
        <v>149</v>
      </c>
      <c r="R44" s="36"/>
      <c r="S44" s="36"/>
      <c r="T44" s="36"/>
      <c r="U44" s="36"/>
      <c r="V44" s="36"/>
      <c r="W44" s="36"/>
      <c r="X44" s="36"/>
      <c r="Y44" s="36"/>
      <c r="Z44" s="36"/>
    </row>
    <row r="45" ht="12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48" t="s">
        <v>150</v>
      </c>
      <c r="R45" s="36"/>
      <c r="S45" s="36"/>
      <c r="T45" s="36"/>
      <c r="U45" s="36"/>
      <c r="V45" s="36"/>
      <c r="W45" s="36"/>
      <c r="X45" s="36"/>
      <c r="Y45" s="36"/>
      <c r="Z45" s="36"/>
    </row>
    <row r="46" ht="12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48" t="s">
        <v>151</v>
      </c>
      <c r="R46" s="36"/>
      <c r="S46" s="36"/>
      <c r="T46" s="36"/>
      <c r="U46" s="36"/>
      <c r="V46" s="36"/>
      <c r="W46" s="36"/>
      <c r="X46" s="36"/>
      <c r="Y46" s="36"/>
      <c r="Z46" s="36"/>
    </row>
    <row r="47" ht="12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48" t="s">
        <v>152</v>
      </c>
      <c r="R47" s="36"/>
      <c r="S47" s="36"/>
      <c r="T47" s="36"/>
      <c r="U47" s="36"/>
      <c r="V47" s="36"/>
      <c r="W47" s="36"/>
      <c r="X47" s="36"/>
      <c r="Y47" s="36"/>
      <c r="Z47" s="36"/>
    </row>
    <row r="48" ht="12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48" t="s">
        <v>153</v>
      </c>
      <c r="R48" s="36"/>
      <c r="S48" s="36"/>
      <c r="T48" s="36"/>
      <c r="U48" s="36"/>
      <c r="V48" s="36"/>
      <c r="W48" s="36"/>
      <c r="X48" s="36"/>
      <c r="Y48" s="36"/>
      <c r="Z48" s="36"/>
    </row>
    <row r="49" ht="12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48" t="s">
        <v>154</v>
      </c>
      <c r="R49" s="36"/>
      <c r="S49" s="36"/>
      <c r="T49" s="36"/>
      <c r="U49" s="36"/>
      <c r="V49" s="36"/>
      <c r="W49" s="36"/>
      <c r="X49" s="36"/>
      <c r="Y49" s="36"/>
      <c r="Z49" s="36"/>
    </row>
    <row r="50" ht="12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48" t="s">
        <v>155</v>
      </c>
      <c r="R50" s="36"/>
      <c r="S50" s="36"/>
      <c r="T50" s="36"/>
      <c r="U50" s="36"/>
      <c r="V50" s="36"/>
      <c r="W50" s="36"/>
      <c r="X50" s="36"/>
      <c r="Y50" s="36"/>
      <c r="Z50" s="36"/>
    </row>
    <row r="51" ht="12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48" t="s">
        <v>156</v>
      </c>
      <c r="R51" s="36"/>
      <c r="S51" s="36"/>
      <c r="T51" s="36"/>
      <c r="U51" s="36"/>
      <c r="V51" s="36"/>
      <c r="W51" s="36"/>
      <c r="X51" s="36"/>
      <c r="Y51" s="36"/>
      <c r="Z51" s="36"/>
    </row>
    <row r="52" ht="12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48" t="s">
        <v>157</v>
      </c>
      <c r="R52" s="36"/>
      <c r="S52" s="36"/>
      <c r="T52" s="36"/>
      <c r="U52" s="36"/>
      <c r="V52" s="36"/>
      <c r="W52" s="36"/>
      <c r="X52" s="36"/>
      <c r="Y52" s="36"/>
      <c r="Z52" s="36"/>
    </row>
    <row r="53" ht="12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48" t="s">
        <v>158</v>
      </c>
      <c r="R53" s="36"/>
      <c r="S53" s="36"/>
      <c r="T53" s="36"/>
      <c r="U53" s="36"/>
      <c r="V53" s="36"/>
      <c r="W53" s="36"/>
      <c r="X53" s="36"/>
      <c r="Y53" s="36"/>
      <c r="Z53" s="36"/>
    </row>
    <row r="54" ht="12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48" t="s">
        <v>159</v>
      </c>
      <c r="R54" s="36"/>
      <c r="S54" s="36"/>
      <c r="T54" s="36"/>
      <c r="U54" s="36"/>
      <c r="V54" s="36"/>
      <c r="W54" s="36"/>
      <c r="X54" s="36"/>
      <c r="Y54" s="36"/>
      <c r="Z54" s="36"/>
    </row>
    <row r="55" ht="12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2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41" t="s">
        <v>45</v>
      </c>
      <c r="R56" s="36"/>
      <c r="S56" s="36"/>
      <c r="T56" s="36"/>
      <c r="U56" s="36"/>
      <c r="V56" s="36"/>
      <c r="W56" s="36"/>
      <c r="X56" s="36"/>
      <c r="Y56" s="36"/>
      <c r="Z56" s="36"/>
    </row>
    <row r="57" ht="12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41" t="s">
        <v>45</v>
      </c>
      <c r="R57" s="36"/>
      <c r="S57" s="36"/>
      <c r="T57" s="36"/>
      <c r="U57" s="36"/>
      <c r="V57" s="36"/>
      <c r="W57" s="36"/>
      <c r="X57" s="36"/>
      <c r="Y57" s="36"/>
      <c r="Z57" s="36"/>
    </row>
    <row r="58" ht="12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2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2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2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2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2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2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2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2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2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2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2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2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2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2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2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2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2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2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2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2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2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2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2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2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2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2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2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2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2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2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2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2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2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2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2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2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2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2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2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2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2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2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2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2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2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2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2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2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2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2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2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2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2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2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2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2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ht="12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ht="12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ht="12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ht="12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ht="12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ht="12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ht="12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ht="12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ht="12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ht="12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ht="12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ht="12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ht="12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ht="12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ht="12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ht="12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ht="12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ht="12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ht="12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ht="12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ht="12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ht="12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ht="12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ht="12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ht="12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ht="12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ht="12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ht="12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ht="12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ht="12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ht="12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ht="12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ht="12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ht="12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ht="12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ht="12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ht="12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ht="12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ht="12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ht="12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ht="12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ht="12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ht="12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ht="12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ht="12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ht="12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ht="12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ht="12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ht="12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ht="12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ht="12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ht="12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ht="12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ht="12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ht="12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ht="12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ht="12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ht="12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ht="12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ht="12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ht="12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ht="12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ht="12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ht="12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ht="12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ht="12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ht="12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ht="12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ht="12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ht="12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ht="12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ht="12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ht="12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ht="12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ht="12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ht="12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ht="12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ht="12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ht="12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ht="12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ht="12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ht="12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ht="12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ht="12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ht="12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ht="12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ht="12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ht="12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ht="12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ht="12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ht="12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ht="12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ht="12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ht="12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ht="12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ht="12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2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2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2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2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ht="12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ht="12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ht="12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ht="12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ht="12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ht="12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ht="12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ht="12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ht="12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ht="12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ht="12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ht="12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ht="12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ht="12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ht="12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ht="12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ht="12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ht="12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ht="12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ht="12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ht="12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ht="12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ht="12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ht="12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ht="12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ht="12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ht="12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ht="12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ht="12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ht="12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ht="12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ht="12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ht="12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ht="12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ht="12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ht="12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ht="12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ht="12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ht="12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ht="12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4330708661417323" right="0.5118110236220472" top="1.062992125984252"/>
  <pageSetup scale="73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1" t="s">
        <v>55</v>
      </c>
      <c r="B1" s="32"/>
      <c r="C1" s="32"/>
      <c r="D1" s="32"/>
      <c r="E1" s="33"/>
      <c r="F1" s="34" t="str">
        <f>'SET-Planeacion'!J1</f>
        <v>PLANEACION</v>
      </c>
      <c r="G1" s="32"/>
      <c r="H1" s="32"/>
      <c r="I1" s="32"/>
      <c r="J1" s="32"/>
      <c r="K1" s="32"/>
      <c r="L1" s="32"/>
      <c r="M1" s="32"/>
      <c r="N1" s="32"/>
      <c r="O1" s="35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5.75" customHeight="1">
      <c r="A2" s="37" t="s">
        <v>2</v>
      </c>
      <c r="B2" s="38"/>
      <c r="C2" s="38"/>
      <c r="D2" s="38"/>
      <c r="E2" s="39"/>
      <c r="F2" s="40" t="str">
        <f>'SET-Planeacion'!$B6</f>
        <v>Nivel de ejecución de propuestas y proyectos aprobados</v>
      </c>
      <c r="G2" s="38"/>
      <c r="H2" s="38"/>
      <c r="I2" s="38"/>
      <c r="J2" s="38"/>
      <c r="K2" s="38"/>
      <c r="L2" s="38"/>
      <c r="M2" s="38"/>
      <c r="N2" s="38"/>
      <c r="O2" s="41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5.75" customHeight="1">
      <c r="A3" s="37" t="s">
        <v>65</v>
      </c>
      <c r="B3" s="38"/>
      <c r="C3" s="38"/>
      <c r="D3" s="38"/>
      <c r="E3" s="39"/>
      <c r="F3" s="42" t="str">
        <f>'SET-Planeacion'!F6</f>
        <v>Eficiencia </v>
      </c>
      <c r="G3" s="38"/>
      <c r="H3" s="38"/>
      <c r="I3" s="38"/>
      <c r="J3" s="38"/>
      <c r="K3" s="38"/>
      <c r="L3" s="38"/>
      <c r="M3" s="38"/>
      <c r="N3" s="38"/>
      <c r="O3" s="41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17.25" customHeight="1">
      <c r="A4" s="45" t="s">
        <v>66</v>
      </c>
      <c r="B4" s="46"/>
      <c r="C4" s="46"/>
      <c r="D4" s="46"/>
      <c r="E4" s="47"/>
      <c r="F4" s="49" t="s">
        <v>67</v>
      </c>
      <c r="G4" s="50" t="str">
        <f>'SET-Planeacion'!A6</f>
        <v>IN03</v>
      </c>
      <c r="H4" s="46"/>
      <c r="I4" s="46"/>
      <c r="J4" s="46"/>
      <c r="K4" s="46"/>
      <c r="L4" s="46"/>
      <c r="M4" s="46"/>
      <c r="N4" s="46"/>
      <c r="O4" s="51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2.75" customHeight="1">
      <c r="A5" s="54" t="s">
        <v>82</v>
      </c>
      <c r="B5" s="56"/>
      <c r="C5" s="56"/>
      <c r="D5" s="57"/>
      <c r="E5" s="59" t="s">
        <v>85</v>
      </c>
      <c r="F5" s="60" t="s">
        <v>86</v>
      </c>
      <c r="G5" s="57"/>
      <c r="H5" s="59" t="s">
        <v>87</v>
      </c>
      <c r="I5" s="59" t="s">
        <v>88</v>
      </c>
      <c r="J5" s="60" t="s">
        <v>89</v>
      </c>
      <c r="K5" s="57"/>
      <c r="L5" s="61" t="s">
        <v>90</v>
      </c>
      <c r="M5" s="32"/>
      <c r="N5" s="32"/>
      <c r="O5" s="35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91</v>
      </c>
      <c r="M6" s="39"/>
      <c r="N6" s="67" t="s">
        <v>92</v>
      </c>
      <c r="O6" s="41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78.0" customHeight="1">
      <c r="A7" s="68" t="str">
        <f>'SET-Planeacion'!$C6</f>
        <v>Determinar el margen de concreción de las propuesta y / o proyectos elaborados por Aguas del Huila.</v>
      </c>
      <c r="B7" s="46"/>
      <c r="C7" s="46"/>
      <c r="D7" s="47"/>
      <c r="E7" s="69" t="s">
        <v>93</v>
      </c>
      <c r="F7" s="70" t="str">
        <f>'SET-Planeacion'!$D6</f>
        <v>Número de Propuestas y/o proyectos aprobados / Número de Propuestas y Proyectos elaborados*100</v>
      </c>
      <c r="G7" s="47"/>
      <c r="H7" s="71">
        <f>$O14</f>
        <v>0.8</v>
      </c>
      <c r="I7" s="72" t="str">
        <f>'SET-Planeacion'!$E6</f>
        <v>Bimensual</v>
      </c>
      <c r="J7" s="73" t="s">
        <v>1</v>
      </c>
      <c r="K7" s="46"/>
      <c r="L7" s="46"/>
      <c r="M7" s="46"/>
      <c r="N7" s="46"/>
      <c r="O7" s="5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3.5" customHeight="1">
      <c r="A8" s="74" t="s">
        <v>94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20.25" customHeight="1">
      <c r="A9" s="77" t="s">
        <v>98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5.0" customHeight="1">
      <c r="A10" s="80" t="s">
        <v>96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36"/>
      <c r="Q10" s="36"/>
      <c r="R10" s="36"/>
      <c r="S10" s="36"/>
      <c r="T10" s="36"/>
      <c r="U10" s="36"/>
      <c r="V10" s="83"/>
      <c r="W10" s="84"/>
      <c r="X10" s="84"/>
      <c r="Y10" s="36"/>
      <c r="Z10" s="36"/>
    </row>
    <row r="11" ht="16.5" customHeight="1">
      <c r="A11" s="85" t="s">
        <v>99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5"/>
      <c r="P11" s="36"/>
      <c r="Q11" s="36"/>
      <c r="R11" s="36"/>
      <c r="S11" s="36"/>
      <c r="T11" s="36"/>
      <c r="U11" s="36"/>
      <c r="V11" s="83"/>
      <c r="W11" s="86"/>
      <c r="X11" s="86"/>
      <c r="Y11" s="36"/>
      <c r="Z11" s="36"/>
    </row>
    <row r="12" ht="16.5" customHeight="1">
      <c r="A12" s="87" t="s">
        <v>100</v>
      </c>
      <c r="B12" s="39"/>
      <c r="C12" s="88" t="s">
        <v>15</v>
      </c>
      <c r="D12" s="88" t="s">
        <v>16</v>
      </c>
      <c r="E12" s="88" t="s">
        <v>17</v>
      </c>
      <c r="F12" s="88" t="s">
        <v>18</v>
      </c>
      <c r="G12" s="88" t="s">
        <v>19</v>
      </c>
      <c r="H12" s="88" t="s">
        <v>20</v>
      </c>
      <c r="I12" s="88" t="s">
        <v>21</v>
      </c>
      <c r="J12" s="88" t="s">
        <v>22</v>
      </c>
      <c r="K12" s="88" t="s">
        <v>23</v>
      </c>
      <c r="L12" s="88" t="s">
        <v>24</v>
      </c>
      <c r="M12" s="88" t="s">
        <v>25</v>
      </c>
      <c r="N12" s="88" t="s">
        <v>26</v>
      </c>
      <c r="O12" s="89" t="s">
        <v>101</v>
      </c>
      <c r="P12" s="36"/>
      <c r="Q12" s="36"/>
      <c r="R12" s="36"/>
      <c r="S12" s="36"/>
      <c r="T12" s="36"/>
      <c r="U12" s="36"/>
      <c r="V12" s="83"/>
      <c r="W12" s="86"/>
      <c r="X12" s="86"/>
      <c r="Y12" s="36"/>
      <c r="Z12" s="36"/>
    </row>
    <row r="13" ht="16.5" customHeight="1">
      <c r="A13" s="90" t="s">
        <v>8</v>
      </c>
      <c r="B13" s="39"/>
      <c r="C13" s="94">
        <f t="shared" ref="C13:N13" si="1">$O$13</f>
        <v>0.7</v>
      </c>
      <c r="D13" s="94">
        <f t="shared" si="1"/>
        <v>0.7</v>
      </c>
      <c r="E13" s="94">
        <f t="shared" si="1"/>
        <v>0.7</v>
      </c>
      <c r="F13" s="94">
        <f t="shared" si="1"/>
        <v>0.7</v>
      </c>
      <c r="G13" s="94">
        <f t="shared" si="1"/>
        <v>0.7</v>
      </c>
      <c r="H13" s="94">
        <f t="shared" si="1"/>
        <v>0.7</v>
      </c>
      <c r="I13" s="94">
        <f t="shared" si="1"/>
        <v>0.7</v>
      </c>
      <c r="J13" s="94">
        <f t="shared" si="1"/>
        <v>0.7</v>
      </c>
      <c r="K13" s="94">
        <f t="shared" si="1"/>
        <v>0.7</v>
      </c>
      <c r="L13" s="94">
        <f t="shared" si="1"/>
        <v>0.7</v>
      </c>
      <c r="M13" s="94">
        <f t="shared" si="1"/>
        <v>0.7</v>
      </c>
      <c r="N13" s="94">
        <f t="shared" si="1"/>
        <v>0.7</v>
      </c>
      <c r="O13" s="96">
        <f>'SET-Planeacion'!J6</f>
        <v>0.7</v>
      </c>
      <c r="P13" s="36"/>
      <c r="Q13" s="36"/>
      <c r="R13" s="36"/>
      <c r="S13" s="36"/>
      <c r="T13" s="36"/>
      <c r="U13" s="36"/>
      <c r="V13" s="83"/>
      <c r="W13" s="86"/>
      <c r="X13" s="86"/>
      <c r="Y13" s="36"/>
      <c r="Z13" s="36"/>
    </row>
    <row r="14" ht="17.25" customHeight="1">
      <c r="A14" s="90" t="s">
        <v>103</v>
      </c>
      <c r="B14" s="39"/>
      <c r="C14" s="94">
        <f t="shared" ref="C14:N14" si="2">$O$14</f>
        <v>0.8</v>
      </c>
      <c r="D14" s="94">
        <f t="shared" si="2"/>
        <v>0.8</v>
      </c>
      <c r="E14" s="94">
        <f t="shared" si="2"/>
        <v>0.8</v>
      </c>
      <c r="F14" s="94">
        <f t="shared" si="2"/>
        <v>0.8</v>
      </c>
      <c r="G14" s="94">
        <f t="shared" si="2"/>
        <v>0.8</v>
      </c>
      <c r="H14" s="94">
        <f t="shared" si="2"/>
        <v>0.8</v>
      </c>
      <c r="I14" s="94">
        <f t="shared" si="2"/>
        <v>0.8</v>
      </c>
      <c r="J14" s="94">
        <f t="shared" si="2"/>
        <v>0.8</v>
      </c>
      <c r="K14" s="94">
        <f t="shared" si="2"/>
        <v>0.8</v>
      </c>
      <c r="L14" s="94">
        <f t="shared" si="2"/>
        <v>0.8</v>
      </c>
      <c r="M14" s="94">
        <f t="shared" si="2"/>
        <v>0.8</v>
      </c>
      <c r="N14" s="94">
        <f t="shared" si="2"/>
        <v>0.8</v>
      </c>
      <c r="O14" s="96">
        <f>'SET-Planeacion'!K6</f>
        <v>0.8</v>
      </c>
      <c r="P14" s="36"/>
      <c r="Q14" s="36"/>
      <c r="R14" s="36"/>
      <c r="S14" s="36"/>
      <c r="T14" s="36"/>
      <c r="U14" s="36"/>
      <c r="V14" s="83"/>
      <c r="W14" s="86"/>
      <c r="X14" s="86"/>
      <c r="Y14" s="36"/>
      <c r="Z14" s="36"/>
    </row>
    <row r="15" ht="17.25" customHeight="1">
      <c r="A15" s="93" t="s">
        <v>104</v>
      </c>
      <c r="B15" s="39"/>
      <c r="C15" s="103" t="str">
        <f t="shared" ref="C15:O15" si="3">C16/C17</f>
        <v>#DIV/0!</v>
      </c>
      <c r="D15" s="103">
        <f t="shared" si="3"/>
        <v>0.04</v>
      </c>
      <c r="E15" s="103" t="str">
        <f t="shared" si="3"/>
        <v>#DIV/0!</v>
      </c>
      <c r="F15" s="103">
        <f t="shared" si="3"/>
        <v>0.08</v>
      </c>
      <c r="G15" s="103" t="str">
        <f t="shared" si="3"/>
        <v>#DIV/0!</v>
      </c>
      <c r="H15" s="103">
        <f t="shared" si="3"/>
        <v>0.08</v>
      </c>
      <c r="I15" s="103" t="str">
        <f t="shared" si="3"/>
        <v>#DIV/0!</v>
      </c>
      <c r="J15" s="103">
        <f t="shared" si="3"/>
        <v>0.08</v>
      </c>
      <c r="K15" s="103" t="str">
        <f t="shared" si="3"/>
        <v>#DIV/0!</v>
      </c>
      <c r="L15" s="103">
        <f t="shared" si="3"/>
        <v>0.24</v>
      </c>
      <c r="M15" s="103" t="str">
        <f t="shared" si="3"/>
        <v>#DIV/0!</v>
      </c>
      <c r="N15" s="103">
        <f t="shared" si="3"/>
        <v>0.6</v>
      </c>
      <c r="O15" s="103">
        <f t="shared" si="3"/>
        <v>0.6</v>
      </c>
      <c r="P15" s="36"/>
      <c r="Q15" s="36"/>
      <c r="R15" s="36"/>
      <c r="S15" s="36"/>
      <c r="T15" s="36"/>
      <c r="U15" s="36"/>
      <c r="V15" s="83"/>
      <c r="W15" s="86"/>
      <c r="X15" s="86"/>
      <c r="Y15" s="36"/>
      <c r="Z15" s="36"/>
    </row>
    <row r="16" ht="23.25" customHeight="1">
      <c r="A16" s="100" t="s">
        <v>105</v>
      </c>
      <c r="B16" s="101" t="s">
        <v>108</v>
      </c>
      <c r="C16" s="102"/>
      <c r="D16" s="102">
        <v>1.0</v>
      </c>
      <c r="E16" s="102"/>
      <c r="F16" s="102">
        <v>2.0</v>
      </c>
      <c r="G16" s="102"/>
      <c r="H16" s="102">
        <v>2.0</v>
      </c>
      <c r="I16" s="102"/>
      <c r="J16" s="102">
        <v>2.0</v>
      </c>
      <c r="K16" s="102"/>
      <c r="L16" s="102">
        <v>6.0</v>
      </c>
      <c r="M16" s="102"/>
      <c r="N16" s="102">
        <v>15.0</v>
      </c>
      <c r="O16" s="104">
        <f t="shared" ref="O16:O17" si="4">MAX(C16:N16)</f>
        <v>15</v>
      </c>
      <c r="P16" s="36"/>
      <c r="Q16" s="36"/>
      <c r="R16" s="36"/>
      <c r="S16" s="36"/>
      <c r="T16" s="36"/>
      <c r="U16" s="36"/>
      <c r="V16" s="83"/>
      <c r="W16" s="86"/>
      <c r="X16" s="86"/>
      <c r="Y16" s="36"/>
      <c r="Z16" s="36"/>
    </row>
    <row r="17" ht="22.5" customHeight="1">
      <c r="A17" s="105"/>
      <c r="B17" s="101" t="s">
        <v>110</v>
      </c>
      <c r="C17" s="102"/>
      <c r="D17" s="102">
        <v>25.0</v>
      </c>
      <c r="E17" s="102"/>
      <c r="F17" s="102">
        <v>25.0</v>
      </c>
      <c r="G17" s="102"/>
      <c r="H17" s="102">
        <v>25.0</v>
      </c>
      <c r="I17" s="102"/>
      <c r="J17" s="102">
        <v>25.0</v>
      </c>
      <c r="K17" s="102"/>
      <c r="L17" s="102">
        <v>25.0</v>
      </c>
      <c r="M17" s="102"/>
      <c r="N17" s="102">
        <v>25.0</v>
      </c>
      <c r="O17" s="104">
        <f t="shared" si="4"/>
        <v>25</v>
      </c>
      <c r="P17" s="36"/>
      <c r="Q17" s="36"/>
      <c r="R17" s="36"/>
      <c r="S17" s="36"/>
      <c r="T17" s="36"/>
      <c r="U17" s="36"/>
      <c r="V17" s="83"/>
      <c r="W17" s="86"/>
      <c r="X17" s="86"/>
      <c r="Y17" s="36"/>
      <c r="Z17" s="36"/>
    </row>
    <row r="18" ht="17.25" customHeight="1">
      <c r="A18" s="105"/>
      <c r="B18" s="106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3"/>
      <c r="P18" s="36"/>
      <c r="Q18" s="36"/>
      <c r="R18" s="36"/>
      <c r="S18" s="36"/>
      <c r="T18" s="36"/>
      <c r="U18" s="36"/>
      <c r="V18" s="83"/>
      <c r="W18" s="86"/>
      <c r="X18" s="86"/>
      <c r="Y18" s="36"/>
      <c r="Z18" s="36"/>
    </row>
    <row r="19" ht="18.0" customHeight="1">
      <c r="A19" s="109"/>
      <c r="B19" s="110" t="s">
        <v>111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2"/>
      <c r="P19" s="36"/>
      <c r="Q19" s="36"/>
      <c r="R19" s="36"/>
      <c r="S19" s="36"/>
      <c r="T19" s="36"/>
      <c r="U19" s="36"/>
      <c r="V19" s="83"/>
      <c r="W19" s="86"/>
      <c r="X19" s="86"/>
      <c r="Y19" s="36"/>
      <c r="Z19" s="36"/>
    </row>
    <row r="20" ht="33.0" customHeight="1">
      <c r="A20" s="114" t="s">
        <v>112</v>
      </c>
      <c r="B20" s="56"/>
      <c r="C20" s="57"/>
      <c r="D20" s="116" t="str">
        <f>'SET-Planeacion'!$G6</f>
        <v>Entre 80% y 100%</v>
      </c>
      <c r="E20" s="117"/>
      <c r="F20" s="117"/>
      <c r="G20" s="118"/>
      <c r="H20" s="116" t="str">
        <f>'SET-Planeacion'!$H6</f>
        <v>Entre 60% y 79%</v>
      </c>
      <c r="I20" s="117"/>
      <c r="J20" s="117"/>
      <c r="K20" s="118"/>
      <c r="L20" s="116" t="str">
        <f>'SET-Planeacion'!$I6</f>
        <v>Menor al 60%</v>
      </c>
      <c r="M20" s="117"/>
      <c r="N20" s="117"/>
      <c r="O20" s="118"/>
      <c r="P20" s="36"/>
      <c r="Q20" s="36"/>
      <c r="R20" s="36"/>
      <c r="S20" s="36"/>
      <c r="T20" s="36"/>
      <c r="U20" s="36"/>
      <c r="V20" s="83"/>
      <c r="W20" s="86"/>
      <c r="X20" s="86"/>
      <c r="Y20" s="36"/>
      <c r="Z20" s="36"/>
    </row>
    <row r="21" ht="33.0" customHeight="1">
      <c r="A21" s="120"/>
      <c r="B21" s="78"/>
      <c r="C21" s="121"/>
      <c r="D21" s="122" t="s">
        <v>11</v>
      </c>
      <c r="E21" s="123"/>
      <c r="F21" s="123"/>
      <c r="G21" s="124"/>
      <c r="H21" s="125" t="s">
        <v>12</v>
      </c>
      <c r="I21" s="123"/>
      <c r="J21" s="123"/>
      <c r="K21" s="124"/>
      <c r="L21" s="127" t="s">
        <v>13</v>
      </c>
      <c r="M21" s="123"/>
      <c r="N21" s="123"/>
      <c r="O21" s="128"/>
      <c r="P21" s="36"/>
      <c r="Q21" s="36"/>
      <c r="R21" s="36"/>
      <c r="S21" s="36"/>
      <c r="T21" s="36"/>
      <c r="U21" s="36"/>
      <c r="V21" s="83"/>
      <c r="W21" s="86"/>
      <c r="X21" s="86"/>
      <c r="Y21" s="36"/>
      <c r="Z21" s="36"/>
    </row>
    <row r="22" ht="15.75" customHeight="1">
      <c r="A22" s="129" t="s">
        <v>115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8"/>
      <c r="P22" s="36"/>
      <c r="Q22" s="36"/>
      <c r="R22" s="36"/>
      <c r="S22" s="36"/>
      <c r="T22" s="36"/>
      <c r="U22" s="36"/>
      <c r="V22" s="83"/>
      <c r="W22" s="86"/>
      <c r="X22" s="86"/>
      <c r="Y22" s="36"/>
      <c r="Z22" s="36"/>
    </row>
    <row r="23" ht="264.75" customHeight="1">
      <c r="A23" s="131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  <c r="P23" s="36"/>
      <c r="Q23" s="36"/>
      <c r="R23" s="36"/>
      <c r="S23" s="36"/>
      <c r="T23" s="36"/>
      <c r="U23" s="36"/>
      <c r="V23" s="83"/>
      <c r="W23" s="36"/>
      <c r="X23" s="36"/>
      <c r="Y23" s="36"/>
      <c r="Z23" s="36"/>
    </row>
    <row r="24" ht="15.0" customHeight="1">
      <c r="A24" s="132" t="s">
        <v>116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33" t="s">
        <v>118</v>
      </c>
      <c r="O24" s="35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21.75" customHeight="1">
      <c r="A25" s="134" t="s">
        <v>119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135">
        <v>45658.0</v>
      </c>
      <c r="O25" s="41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21.75" customHeight="1">
      <c r="A26" s="134" t="s">
        <v>121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135">
        <v>45689.0</v>
      </c>
      <c r="O26" s="41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1.75" customHeight="1">
      <c r="A27" s="134" t="s">
        <v>123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135">
        <v>45717.0</v>
      </c>
      <c r="O27" s="41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1.75" customHeight="1">
      <c r="A28" s="134" t="s">
        <v>125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135">
        <v>45748.0</v>
      </c>
      <c r="O28" s="41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1.75" customHeight="1">
      <c r="A29" s="134" t="s">
        <v>127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135">
        <v>45778.0</v>
      </c>
      <c r="O29" s="41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21.75" customHeight="1">
      <c r="A30" s="134" t="s">
        <v>129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135">
        <v>45809.0</v>
      </c>
      <c r="O30" s="41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21.75" customHeight="1">
      <c r="A31" s="134" t="s">
        <v>131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135">
        <v>45839.0</v>
      </c>
      <c r="O31" s="41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21.75" customHeight="1">
      <c r="A32" s="134" t="s">
        <v>133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135">
        <v>45870.0</v>
      </c>
      <c r="O32" s="41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21.75" customHeight="1">
      <c r="A33" s="134" t="s">
        <v>135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135">
        <v>45901.0</v>
      </c>
      <c r="O33" s="41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21.75" customHeight="1">
      <c r="A34" s="134" t="s">
        <v>137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135">
        <v>45931.0</v>
      </c>
      <c r="O34" s="41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21.75" customHeight="1">
      <c r="A35" s="134" t="s">
        <v>139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135">
        <v>45962.0</v>
      </c>
      <c r="O35" s="41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21.75" customHeight="1">
      <c r="A36" s="134" t="s">
        <v>141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135">
        <v>45992.0</v>
      </c>
      <c r="O36" s="41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5.0" customHeight="1">
      <c r="A37" s="132" t="s">
        <v>143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133" t="s">
        <v>118</v>
      </c>
      <c r="O37" s="35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24.0" customHeight="1">
      <c r="A38" s="134" t="s">
        <v>145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137"/>
      <c r="O38" s="41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22.5" customHeight="1">
      <c r="A39" s="138" t="s">
        <v>146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7"/>
      <c r="N39" s="139"/>
      <c r="O39" s="51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4.5" customHeight="1">
      <c r="A40" s="14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2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2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48" t="s">
        <v>147</v>
      </c>
      <c r="R42" s="36"/>
      <c r="S42" s="36"/>
      <c r="T42" s="36"/>
      <c r="U42" s="36"/>
      <c r="V42" s="36"/>
      <c r="W42" s="36"/>
      <c r="X42" s="36"/>
      <c r="Y42" s="36"/>
      <c r="Z42" s="36"/>
    </row>
    <row r="43" ht="12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48" t="s">
        <v>148</v>
      </c>
      <c r="R43" s="36"/>
      <c r="S43" s="36"/>
      <c r="T43" s="36"/>
      <c r="U43" s="36"/>
      <c r="V43" s="36"/>
      <c r="W43" s="36"/>
      <c r="X43" s="36"/>
      <c r="Y43" s="36"/>
      <c r="Z43" s="36"/>
    </row>
    <row r="44" ht="12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48" t="s">
        <v>149</v>
      </c>
      <c r="R44" s="36"/>
      <c r="S44" s="36"/>
      <c r="T44" s="36"/>
      <c r="U44" s="36"/>
      <c r="V44" s="36"/>
      <c r="W44" s="36"/>
      <c r="X44" s="36"/>
      <c r="Y44" s="36"/>
      <c r="Z44" s="36"/>
    </row>
    <row r="45" ht="12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48" t="s">
        <v>150</v>
      </c>
      <c r="R45" s="36"/>
      <c r="S45" s="36"/>
      <c r="T45" s="36"/>
      <c r="U45" s="36"/>
      <c r="V45" s="36"/>
      <c r="W45" s="36"/>
      <c r="X45" s="36"/>
      <c r="Y45" s="36"/>
      <c r="Z45" s="36"/>
    </row>
    <row r="46" ht="12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48" t="s">
        <v>151</v>
      </c>
      <c r="R46" s="36"/>
      <c r="S46" s="36"/>
      <c r="T46" s="36"/>
      <c r="U46" s="36"/>
      <c r="V46" s="36"/>
      <c r="W46" s="36"/>
      <c r="X46" s="36"/>
      <c r="Y46" s="36"/>
      <c r="Z46" s="36"/>
    </row>
    <row r="47" ht="12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48" t="s">
        <v>152</v>
      </c>
      <c r="R47" s="36"/>
      <c r="S47" s="36"/>
      <c r="T47" s="36"/>
      <c r="U47" s="36"/>
      <c r="V47" s="36"/>
      <c r="W47" s="36"/>
      <c r="X47" s="36"/>
      <c r="Y47" s="36"/>
      <c r="Z47" s="36"/>
    </row>
    <row r="48" ht="12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48" t="s">
        <v>153</v>
      </c>
      <c r="R48" s="36"/>
      <c r="S48" s="36"/>
      <c r="T48" s="36"/>
      <c r="U48" s="36"/>
      <c r="V48" s="36"/>
      <c r="W48" s="36"/>
      <c r="X48" s="36"/>
      <c r="Y48" s="36"/>
      <c r="Z48" s="36"/>
    </row>
    <row r="49" ht="12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48" t="s">
        <v>154</v>
      </c>
      <c r="R49" s="36"/>
      <c r="S49" s="36"/>
      <c r="T49" s="36"/>
      <c r="U49" s="36"/>
      <c r="V49" s="36"/>
      <c r="W49" s="36"/>
      <c r="X49" s="36"/>
      <c r="Y49" s="36"/>
      <c r="Z49" s="36"/>
    </row>
    <row r="50" ht="12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48" t="s">
        <v>155</v>
      </c>
      <c r="R50" s="36"/>
      <c r="S50" s="36"/>
      <c r="T50" s="36"/>
      <c r="U50" s="36"/>
      <c r="V50" s="36"/>
      <c r="W50" s="36"/>
      <c r="X50" s="36"/>
      <c r="Y50" s="36"/>
      <c r="Z50" s="36"/>
    </row>
    <row r="51" ht="12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48" t="s">
        <v>156</v>
      </c>
      <c r="R51" s="36"/>
      <c r="S51" s="36"/>
      <c r="T51" s="36"/>
      <c r="U51" s="36"/>
      <c r="V51" s="36"/>
      <c r="W51" s="36"/>
      <c r="X51" s="36"/>
      <c r="Y51" s="36"/>
      <c r="Z51" s="36"/>
    </row>
    <row r="52" ht="12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48" t="s">
        <v>157</v>
      </c>
      <c r="R52" s="36"/>
      <c r="S52" s="36"/>
      <c r="T52" s="36"/>
      <c r="U52" s="36"/>
      <c r="V52" s="36"/>
      <c r="W52" s="36"/>
      <c r="X52" s="36"/>
      <c r="Y52" s="36"/>
      <c r="Z52" s="36"/>
    </row>
    <row r="53" ht="12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48" t="s">
        <v>158</v>
      </c>
      <c r="R53" s="36"/>
      <c r="S53" s="36"/>
      <c r="T53" s="36"/>
      <c r="U53" s="36"/>
      <c r="V53" s="36"/>
      <c r="W53" s="36"/>
      <c r="X53" s="36"/>
      <c r="Y53" s="36"/>
      <c r="Z53" s="36"/>
    </row>
    <row r="54" ht="12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48" t="s">
        <v>159</v>
      </c>
      <c r="R54" s="36"/>
      <c r="S54" s="36"/>
      <c r="T54" s="36"/>
      <c r="U54" s="36"/>
      <c r="V54" s="36"/>
      <c r="W54" s="36"/>
      <c r="X54" s="36"/>
      <c r="Y54" s="36"/>
      <c r="Z54" s="36"/>
    </row>
    <row r="55" ht="12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2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42">
        <v>0.7</v>
      </c>
      <c r="R56" s="36"/>
      <c r="S56" s="36"/>
      <c r="T56" s="36"/>
      <c r="U56" s="36"/>
      <c r="V56" s="36"/>
      <c r="W56" s="36"/>
      <c r="X56" s="36"/>
      <c r="Y56" s="36"/>
      <c r="Z56" s="36"/>
    </row>
    <row r="57" ht="12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42">
        <v>0.8</v>
      </c>
      <c r="R57" s="36"/>
      <c r="S57" s="36"/>
      <c r="T57" s="36"/>
      <c r="U57" s="36"/>
      <c r="V57" s="36"/>
      <c r="W57" s="36"/>
      <c r="X57" s="36"/>
      <c r="Y57" s="36"/>
      <c r="Z57" s="36"/>
    </row>
    <row r="58" ht="12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2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2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2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2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2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2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2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2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2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2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2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2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2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2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2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2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2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2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2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2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2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2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2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2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2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2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2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2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2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2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2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2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2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2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2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2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2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2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2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2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2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2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2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2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2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2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2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2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2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2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2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2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2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2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2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2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ht="12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ht="12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ht="12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ht="12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ht="12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ht="12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ht="12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ht="12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ht="12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ht="12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ht="12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ht="12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ht="12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ht="12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ht="12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ht="12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ht="12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ht="12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ht="12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ht="12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ht="12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ht="12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ht="12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ht="12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ht="12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ht="12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ht="12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ht="12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ht="12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ht="12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ht="12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ht="12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ht="12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ht="12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ht="12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ht="12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ht="12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ht="12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ht="12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ht="12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ht="12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ht="12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ht="12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ht="12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ht="12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ht="12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ht="12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ht="12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ht="12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ht="12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ht="12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ht="12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ht="12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ht="12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ht="12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ht="12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ht="12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ht="12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ht="12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ht="12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ht="12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ht="12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ht="12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ht="12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ht="12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ht="12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ht="12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ht="12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ht="12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ht="12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ht="12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ht="12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ht="12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ht="12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ht="12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ht="12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ht="12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ht="12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ht="12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ht="12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ht="12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ht="12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ht="12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ht="12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ht="12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ht="12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ht="12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ht="12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ht="12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ht="12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ht="12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ht="12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ht="12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ht="12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ht="12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ht="12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2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2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2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2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ht="12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ht="12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ht="12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ht="12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ht="12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ht="12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ht="12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ht="12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ht="12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ht="12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ht="12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ht="12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ht="12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ht="12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ht="12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ht="12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ht="12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ht="12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ht="12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ht="12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ht="12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ht="12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ht="12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ht="12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ht="12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ht="12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ht="12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ht="12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ht="12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ht="12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ht="12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ht="12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ht="12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ht="12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ht="12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ht="12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ht="12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ht="12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ht="12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ht="12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3937007874015748" right="0.5511811023622047" top="1.141732283464567"/>
  <pageSetup scale="73" orientation="portrait"/>
  <headerFooter>
    <oddHeader>&amp;C AGUAS DEL HUILA S.A. E.S.P. NIT.  800.100.553-2 FORMATO: MATRIZ DE REGISTRO Y MEDICIÓN DE INDICADORES VERSION 8.0</oddHeader>
    <oddFooter>&amp;RPág. &amp;P | &amp;P 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1" t="s">
        <v>55</v>
      </c>
      <c r="B1" s="32"/>
      <c r="C1" s="32"/>
      <c r="D1" s="32"/>
      <c r="E1" s="33"/>
      <c r="F1" s="34" t="str">
        <f>'SET-Planeacion'!J1</f>
        <v>PLANEACION</v>
      </c>
      <c r="G1" s="32"/>
      <c r="H1" s="32"/>
      <c r="I1" s="32"/>
      <c r="J1" s="32"/>
      <c r="K1" s="32"/>
      <c r="L1" s="32"/>
      <c r="M1" s="32"/>
      <c r="N1" s="32"/>
      <c r="O1" s="35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5.75" customHeight="1">
      <c r="A2" s="37" t="s">
        <v>2</v>
      </c>
      <c r="B2" s="38"/>
      <c r="C2" s="38"/>
      <c r="D2" s="38"/>
      <c r="E2" s="39"/>
      <c r="F2" s="40" t="str">
        <f>'SET-Planeacion'!$B7</f>
        <v>% de proyectos  con prorrogas vigencia actual </v>
      </c>
      <c r="G2" s="38"/>
      <c r="H2" s="38"/>
      <c r="I2" s="38"/>
      <c r="J2" s="38"/>
      <c r="K2" s="38"/>
      <c r="L2" s="38"/>
      <c r="M2" s="38"/>
      <c r="N2" s="38"/>
      <c r="O2" s="41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5.75" customHeight="1">
      <c r="A3" s="37" t="s">
        <v>65</v>
      </c>
      <c r="B3" s="38"/>
      <c r="C3" s="38"/>
      <c r="D3" s="38"/>
      <c r="E3" s="39"/>
      <c r="F3" s="42" t="str">
        <f>'SET-Planeacion'!F7</f>
        <v>Eficacia</v>
      </c>
      <c r="G3" s="38"/>
      <c r="H3" s="38"/>
      <c r="I3" s="38"/>
      <c r="J3" s="38"/>
      <c r="K3" s="38"/>
      <c r="L3" s="38"/>
      <c r="M3" s="38"/>
      <c r="N3" s="38"/>
      <c r="O3" s="41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17.25" customHeight="1">
      <c r="A4" s="45" t="s">
        <v>66</v>
      </c>
      <c r="B4" s="46"/>
      <c r="C4" s="46"/>
      <c r="D4" s="46"/>
      <c r="E4" s="47"/>
      <c r="F4" s="49" t="s">
        <v>67</v>
      </c>
      <c r="G4" s="50" t="str">
        <f>'SET-Planeacion'!A7</f>
        <v>IN04</v>
      </c>
      <c r="H4" s="46"/>
      <c r="I4" s="46"/>
      <c r="J4" s="46"/>
      <c r="K4" s="46"/>
      <c r="L4" s="46"/>
      <c r="M4" s="46"/>
      <c r="N4" s="46"/>
      <c r="O4" s="51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2.75" customHeight="1">
      <c r="A5" s="54" t="s">
        <v>82</v>
      </c>
      <c r="B5" s="56"/>
      <c r="C5" s="56"/>
      <c r="D5" s="57"/>
      <c r="E5" s="59" t="s">
        <v>85</v>
      </c>
      <c r="F5" s="60" t="s">
        <v>86</v>
      </c>
      <c r="G5" s="57"/>
      <c r="H5" s="59" t="s">
        <v>87</v>
      </c>
      <c r="I5" s="59" t="s">
        <v>88</v>
      </c>
      <c r="J5" s="60" t="s">
        <v>89</v>
      </c>
      <c r="K5" s="57"/>
      <c r="L5" s="61" t="s">
        <v>90</v>
      </c>
      <c r="M5" s="32"/>
      <c r="N5" s="32"/>
      <c r="O5" s="35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91</v>
      </c>
      <c r="M6" s="39"/>
      <c r="N6" s="67" t="s">
        <v>92</v>
      </c>
      <c r="O6" s="41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109.5" customHeight="1">
      <c r="A7" s="68" t="str">
        <f>'SET-Planeacion'!$C7</f>
        <v>Medir el impacto de cumplimiento en los proyectos o contratos suscriptos   frente al componente del funcionamiento y las causas de las prorrogas.</v>
      </c>
      <c r="B7" s="46"/>
      <c r="C7" s="46"/>
      <c r="D7" s="47"/>
      <c r="E7" s="69" t="s">
        <v>97</v>
      </c>
      <c r="F7" s="70" t="str">
        <f>'SET-Planeacion'!$D7</f>
        <v>Número de proyectos con prorroga / total de proyectos aprobados  por aguas del Huila en el tiempo*100</v>
      </c>
      <c r="G7" s="47"/>
      <c r="H7" s="71">
        <f>$O14</f>
        <v>0.9</v>
      </c>
      <c r="I7" s="72" t="str">
        <f>'SET-Planeacion'!$E7</f>
        <v>Semestral</v>
      </c>
      <c r="J7" s="73" t="s">
        <v>1</v>
      </c>
      <c r="K7" s="46"/>
      <c r="L7" s="46"/>
      <c r="M7" s="46"/>
      <c r="N7" s="46"/>
      <c r="O7" s="5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3.5" customHeight="1">
      <c r="A8" s="74" t="s">
        <v>94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20.25" customHeight="1">
      <c r="A9" s="77" t="s">
        <v>163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5.0" customHeight="1">
      <c r="A10" s="80" t="s">
        <v>96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36"/>
      <c r="Q10" s="36"/>
      <c r="R10" s="36"/>
      <c r="S10" s="36"/>
      <c r="T10" s="36"/>
      <c r="U10" s="36"/>
      <c r="V10" s="83"/>
      <c r="W10" s="84"/>
      <c r="X10" s="84"/>
      <c r="Y10" s="36"/>
      <c r="Z10" s="36"/>
    </row>
    <row r="11" ht="16.5" customHeight="1">
      <c r="A11" s="85" t="s">
        <v>99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5"/>
      <c r="P11" s="36"/>
      <c r="Q11" s="36"/>
      <c r="R11" s="36"/>
      <c r="S11" s="36"/>
      <c r="T11" s="36"/>
      <c r="U11" s="36"/>
      <c r="V11" s="83"/>
      <c r="W11" s="86"/>
      <c r="X11" s="86"/>
      <c r="Y11" s="36"/>
      <c r="Z11" s="36"/>
    </row>
    <row r="12" ht="16.5" customHeight="1">
      <c r="A12" s="87" t="s">
        <v>100</v>
      </c>
      <c r="B12" s="39"/>
      <c r="C12" s="88" t="s">
        <v>15</v>
      </c>
      <c r="D12" s="88" t="s">
        <v>16</v>
      </c>
      <c r="E12" s="88" t="s">
        <v>17</v>
      </c>
      <c r="F12" s="88" t="s">
        <v>18</v>
      </c>
      <c r="G12" s="88" t="s">
        <v>19</v>
      </c>
      <c r="H12" s="88" t="s">
        <v>20</v>
      </c>
      <c r="I12" s="88" t="s">
        <v>21</v>
      </c>
      <c r="J12" s="88" t="s">
        <v>22</v>
      </c>
      <c r="K12" s="88" t="s">
        <v>23</v>
      </c>
      <c r="L12" s="88" t="s">
        <v>24</v>
      </c>
      <c r="M12" s="88" t="s">
        <v>25</v>
      </c>
      <c r="N12" s="88" t="s">
        <v>26</v>
      </c>
      <c r="O12" s="89" t="s">
        <v>101</v>
      </c>
      <c r="P12" s="36"/>
      <c r="Q12" s="36"/>
      <c r="R12" s="36"/>
      <c r="S12" s="36"/>
      <c r="T12" s="36"/>
      <c r="U12" s="36"/>
      <c r="V12" s="83"/>
      <c r="W12" s="86"/>
      <c r="X12" s="86"/>
      <c r="Y12" s="36"/>
      <c r="Z12" s="36"/>
    </row>
    <row r="13" ht="16.5" customHeight="1">
      <c r="A13" s="90" t="s">
        <v>8</v>
      </c>
      <c r="B13" s="39"/>
      <c r="C13" s="94">
        <f t="shared" ref="C13:N13" si="1">$O$13</f>
        <v>0.9</v>
      </c>
      <c r="D13" s="94">
        <f t="shared" si="1"/>
        <v>0.9</v>
      </c>
      <c r="E13" s="94">
        <f t="shared" si="1"/>
        <v>0.9</v>
      </c>
      <c r="F13" s="94">
        <f t="shared" si="1"/>
        <v>0.9</v>
      </c>
      <c r="G13" s="94">
        <f t="shared" si="1"/>
        <v>0.9</v>
      </c>
      <c r="H13" s="94">
        <f t="shared" si="1"/>
        <v>0.9</v>
      </c>
      <c r="I13" s="94">
        <f t="shared" si="1"/>
        <v>0.9</v>
      </c>
      <c r="J13" s="94">
        <f t="shared" si="1"/>
        <v>0.9</v>
      </c>
      <c r="K13" s="94">
        <f t="shared" si="1"/>
        <v>0.9</v>
      </c>
      <c r="L13" s="94">
        <f t="shared" si="1"/>
        <v>0.9</v>
      </c>
      <c r="M13" s="94">
        <f t="shared" si="1"/>
        <v>0.9</v>
      </c>
      <c r="N13" s="94">
        <f t="shared" si="1"/>
        <v>0.9</v>
      </c>
      <c r="O13" s="96">
        <f>'SET-Planeacion'!J7</f>
        <v>0.9</v>
      </c>
      <c r="P13" s="36"/>
      <c r="Q13" s="36"/>
      <c r="R13" s="36"/>
      <c r="S13" s="36"/>
      <c r="T13" s="36"/>
      <c r="U13" s="36"/>
      <c r="V13" s="83"/>
      <c r="W13" s="86"/>
      <c r="X13" s="86"/>
      <c r="Y13" s="36"/>
      <c r="Z13" s="36"/>
    </row>
    <row r="14" ht="17.25" customHeight="1">
      <c r="A14" s="90" t="s">
        <v>103</v>
      </c>
      <c r="B14" s="39"/>
      <c r="C14" s="94">
        <f t="shared" ref="C14:N14" si="2">$O$14</f>
        <v>0.9</v>
      </c>
      <c r="D14" s="94">
        <f t="shared" si="2"/>
        <v>0.9</v>
      </c>
      <c r="E14" s="94">
        <f t="shared" si="2"/>
        <v>0.9</v>
      </c>
      <c r="F14" s="94">
        <f t="shared" si="2"/>
        <v>0.9</v>
      </c>
      <c r="G14" s="94">
        <f t="shared" si="2"/>
        <v>0.9</v>
      </c>
      <c r="H14" s="94">
        <f t="shared" si="2"/>
        <v>0.9</v>
      </c>
      <c r="I14" s="94">
        <f t="shared" si="2"/>
        <v>0.9</v>
      </c>
      <c r="J14" s="94">
        <f t="shared" si="2"/>
        <v>0.9</v>
      </c>
      <c r="K14" s="94">
        <f t="shared" si="2"/>
        <v>0.9</v>
      </c>
      <c r="L14" s="94">
        <f t="shared" si="2"/>
        <v>0.9</v>
      </c>
      <c r="M14" s="94">
        <f t="shared" si="2"/>
        <v>0.9</v>
      </c>
      <c r="N14" s="94">
        <f t="shared" si="2"/>
        <v>0.9</v>
      </c>
      <c r="O14" s="96">
        <f>'SET-Planeacion'!K7</f>
        <v>0.9</v>
      </c>
      <c r="P14" s="36"/>
      <c r="Q14" s="36"/>
      <c r="R14" s="36"/>
      <c r="S14" s="36"/>
      <c r="T14" s="36"/>
      <c r="U14" s="36"/>
      <c r="V14" s="83"/>
      <c r="W14" s="86"/>
      <c r="X14" s="86"/>
      <c r="Y14" s="36"/>
      <c r="Z14" s="36"/>
    </row>
    <row r="15" ht="17.25" customHeight="1">
      <c r="A15" s="93" t="s">
        <v>104</v>
      </c>
      <c r="B15" s="39"/>
      <c r="C15" s="103" t="str">
        <f t="shared" ref="C15:O15" si="3">(C16/C17)</f>
        <v>#DIV/0!</v>
      </c>
      <c r="D15" s="103" t="str">
        <f t="shared" si="3"/>
        <v>#DIV/0!</v>
      </c>
      <c r="E15" s="103" t="str">
        <f t="shared" si="3"/>
        <v>#DIV/0!</v>
      </c>
      <c r="F15" s="103" t="str">
        <f t="shared" si="3"/>
        <v>#DIV/0!</v>
      </c>
      <c r="G15" s="103" t="str">
        <f t="shared" si="3"/>
        <v>#DIV/0!</v>
      </c>
      <c r="H15" s="103">
        <f t="shared" si="3"/>
        <v>0</v>
      </c>
      <c r="I15" s="103" t="str">
        <f t="shared" si="3"/>
        <v>#DIV/0!</v>
      </c>
      <c r="J15" s="103" t="str">
        <f t="shared" si="3"/>
        <v>#DIV/0!</v>
      </c>
      <c r="K15" s="103" t="str">
        <f t="shared" si="3"/>
        <v>#DIV/0!</v>
      </c>
      <c r="L15" s="103" t="str">
        <f t="shared" si="3"/>
        <v>#DIV/0!</v>
      </c>
      <c r="M15" s="103" t="str">
        <f t="shared" si="3"/>
        <v>#DIV/0!</v>
      </c>
      <c r="N15" s="103" t="str">
        <f t="shared" si="3"/>
        <v>#DIV/0!</v>
      </c>
      <c r="O15" s="103">
        <f t="shared" si="3"/>
        <v>0</v>
      </c>
      <c r="P15" s="36"/>
      <c r="Q15" s="36"/>
      <c r="R15" s="36"/>
      <c r="S15" s="36"/>
      <c r="T15" s="36"/>
      <c r="U15" s="36"/>
      <c r="V15" s="83"/>
      <c r="W15" s="86"/>
      <c r="X15" s="86"/>
      <c r="Y15" s="36"/>
      <c r="Z15" s="36"/>
    </row>
    <row r="16" ht="21.75" customHeight="1">
      <c r="A16" s="100" t="s">
        <v>105</v>
      </c>
      <c r="B16" s="101" t="s">
        <v>164</v>
      </c>
      <c r="C16" s="102"/>
      <c r="D16" s="102"/>
      <c r="E16" s="102"/>
      <c r="F16" s="102"/>
      <c r="G16" s="102"/>
      <c r="H16" s="102">
        <v>0.0</v>
      </c>
      <c r="I16" s="102"/>
      <c r="J16" s="102"/>
      <c r="K16" s="102"/>
      <c r="L16" s="102"/>
      <c r="M16" s="102"/>
      <c r="N16" s="102"/>
      <c r="O16" s="104">
        <f t="shared" ref="O16:O17" si="4">SUM(C16:N16)</f>
        <v>0</v>
      </c>
      <c r="P16" s="36"/>
      <c r="Q16" s="36"/>
      <c r="R16" s="36"/>
      <c r="S16" s="36"/>
      <c r="T16" s="36"/>
      <c r="U16" s="36"/>
      <c r="V16" s="83"/>
      <c r="W16" s="86"/>
      <c r="X16" s="86"/>
      <c r="Y16" s="36"/>
      <c r="Z16" s="36"/>
    </row>
    <row r="17" ht="28.5" customHeight="1">
      <c r="A17" s="105"/>
      <c r="B17" s="101" t="s">
        <v>165</v>
      </c>
      <c r="C17" s="143"/>
      <c r="D17" s="143"/>
      <c r="E17" s="143"/>
      <c r="F17" s="143"/>
      <c r="G17" s="143"/>
      <c r="H17" s="143">
        <v>5.0</v>
      </c>
      <c r="I17" s="143"/>
      <c r="J17" s="143"/>
      <c r="K17" s="143"/>
      <c r="L17" s="143"/>
      <c r="M17" s="143"/>
      <c r="N17" s="143"/>
      <c r="O17" s="104">
        <f t="shared" si="4"/>
        <v>5</v>
      </c>
      <c r="P17" s="36"/>
      <c r="Q17" s="36"/>
      <c r="R17" s="36"/>
      <c r="S17" s="36"/>
      <c r="T17" s="36"/>
      <c r="U17" s="36"/>
      <c r="V17" s="83"/>
      <c r="W17" s="86"/>
      <c r="X17" s="86"/>
      <c r="Y17" s="36"/>
      <c r="Z17" s="36"/>
    </row>
    <row r="18" ht="17.25" customHeight="1">
      <c r="A18" s="105"/>
      <c r="B18" s="106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3"/>
      <c r="P18" s="36"/>
      <c r="Q18" s="36"/>
      <c r="R18" s="36"/>
      <c r="S18" s="36"/>
      <c r="T18" s="36"/>
      <c r="U18" s="36"/>
      <c r="V18" s="83"/>
      <c r="W18" s="86"/>
      <c r="X18" s="86"/>
      <c r="Y18" s="36"/>
      <c r="Z18" s="36"/>
    </row>
    <row r="19" ht="18.0" customHeight="1">
      <c r="A19" s="109"/>
      <c r="B19" s="110" t="s">
        <v>111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2"/>
      <c r="P19" s="36"/>
      <c r="Q19" s="36"/>
      <c r="R19" s="36"/>
      <c r="S19" s="36"/>
      <c r="T19" s="36"/>
      <c r="U19" s="36"/>
      <c r="V19" s="83"/>
      <c r="W19" s="86"/>
      <c r="X19" s="86"/>
      <c r="Y19" s="36"/>
      <c r="Z19" s="36"/>
    </row>
    <row r="20" ht="33.0" customHeight="1">
      <c r="A20" s="114" t="s">
        <v>112</v>
      </c>
      <c r="B20" s="56"/>
      <c r="C20" s="57"/>
      <c r="D20" s="116" t="str">
        <f>'SET-Planeacion'!$G7</f>
        <v>Entre 80% y 100%</v>
      </c>
      <c r="E20" s="117"/>
      <c r="F20" s="117"/>
      <c r="G20" s="118"/>
      <c r="H20" s="116" t="str">
        <f>'SET-Planeacion'!$H7</f>
        <v>Entre 60% y 79%</v>
      </c>
      <c r="I20" s="117"/>
      <c r="J20" s="117"/>
      <c r="K20" s="118"/>
      <c r="L20" s="116" t="str">
        <f>'SET-Planeacion'!$I7</f>
        <v>Menor al 60%</v>
      </c>
      <c r="M20" s="117"/>
      <c r="N20" s="117"/>
      <c r="O20" s="118"/>
      <c r="P20" s="36"/>
      <c r="Q20" s="36"/>
      <c r="R20" s="36"/>
      <c r="S20" s="36"/>
      <c r="T20" s="36"/>
      <c r="U20" s="36"/>
      <c r="V20" s="83"/>
      <c r="W20" s="86"/>
      <c r="X20" s="86"/>
      <c r="Y20" s="36"/>
      <c r="Z20" s="36"/>
    </row>
    <row r="21" ht="33.0" customHeight="1">
      <c r="A21" s="120"/>
      <c r="B21" s="78"/>
      <c r="C21" s="121"/>
      <c r="D21" s="122" t="s">
        <v>11</v>
      </c>
      <c r="E21" s="123"/>
      <c r="F21" s="123"/>
      <c r="G21" s="124"/>
      <c r="H21" s="125" t="s">
        <v>12</v>
      </c>
      <c r="I21" s="123"/>
      <c r="J21" s="123"/>
      <c r="K21" s="124"/>
      <c r="L21" s="127" t="s">
        <v>13</v>
      </c>
      <c r="M21" s="123"/>
      <c r="N21" s="123"/>
      <c r="O21" s="128"/>
      <c r="P21" s="36"/>
      <c r="Q21" s="36"/>
      <c r="R21" s="36"/>
      <c r="S21" s="36"/>
      <c r="T21" s="36"/>
      <c r="U21" s="36"/>
      <c r="V21" s="83"/>
      <c r="W21" s="86"/>
      <c r="X21" s="86"/>
      <c r="Y21" s="36"/>
      <c r="Z21" s="36"/>
    </row>
    <row r="22" ht="15.75" customHeight="1">
      <c r="A22" s="129" t="s">
        <v>115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8"/>
      <c r="P22" s="36"/>
      <c r="Q22" s="36"/>
      <c r="R22" s="36"/>
      <c r="S22" s="36"/>
      <c r="T22" s="36"/>
      <c r="U22" s="36"/>
      <c r="V22" s="83"/>
      <c r="W22" s="86"/>
      <c r="X22" s="86"/>
      <c r="Y22" s="36"/>
      <c r="Z22" s="36"/>
    </row>
    <row r="23" ht="264.75" customHeight="1">
      <c r="A23" s="131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  <c r="P23" s="36"/>
      <c r="Q23" s="36"/>
      <c r="R23" s="36"/>
      <c r="S23" s="36"/>
      <c r="T23" s="36"/>
      <c r="U23" s="36"/>
      <c r="V23" s="83"/>
      <c r="W23" s="36"/>
      <c r="X23" s="36"/>
      <c r="Y23" s="36"/>
      <c r="Z23" s="36"/>
    </row>
    <row r="24" ht="15.0" customHeight="1">
      <c r="A24" s="132" t="s">
        <v>166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33" t="s">
        <v>118</v>
      </c>
      <c r="O24" s="35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21.75" customHeight="1">
      <c r="A25" s="134" t="s">
        <v>167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135">
        <v>45658.0</v>
      </c>
      <c r="O25" s="41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21.75" customHeight="1">
      <c r="A26" s="134" t="s">
        <v>168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135">
        <v>45689.0</v>
      </c>
      <c r="O26" s="41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1.75" customHeight="1">
      <c r="A27" s="134" t="s">
        <v>169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135">
        <v>45717.0</v>
      </c>
      <c r="O27" s="41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1.75" customHeight="1">
      <c r="A28" s="134" t="s">
        <v>167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135">
        <v>45748.0</v>
      </c>
      <c r="O28" s="41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1.75" customHeight="1">
      <c r="A29" s="134" t="s">
        <v>170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135">
        <v>45778.0</v>
      </c>
      <c r="O29" s="41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21.75" customHeight="1">
      <c r="A30" s="134" t="s">
        <v>167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135">
        <v>45809.0</v>
      </c>
      <c r="O30" s="41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21.75" customHeight="1">
      <c r="A31" s="134" t="s">
        <v>168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135">
        <v>45839.0</v>
      </c>
      <c r="O31" s="41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21.75" customHeight="1">
      <c r="A32" s="134" t="s">
        <v>169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135">
        <v>45870.0</v>
      </c>
      <c r="O32" s="41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21.75" customHeight="1">
      <c r="A33" s="134" t="s">
        <v>167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135">
        <v>45901.0</v>
      </c>
      <c r="O33" s="41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21.75" customHeight="1">
      <c r="A34" s="134" t="s">
        <v>168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135">
        <v>45931.0</v>
      </c>
      <c r="O34" s="41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21.75" customHeight="1">
      <c r="A35" s="134" t="s">
        <v>169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135">
        <v>45962.0</v>
      </c>
      <c r="O35" s="41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21.75" customHeight="1">
      <c r="A36" s="134" t="s">
        <v>167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135">
        <v>45992.0</v>
      </c>
      <c r="O36" s="41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5.0" customHeight="1">
      <c r="A37" s="132" t="s">
        <v>171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133" t="s">
        <v>118</v>
      </c>
      <c r="O37" s="35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24.0" customHeight="1">
      <c r="A38" s="134" t="s">
        <v>172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137"/>
      <c r="O38" s="41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22.5" customHeight="1">
      <c r="A39" s="138" t="s">
        <v>173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7"/>
      <c r="N39" s="139"/>
      <c r="O39" s="51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4.5" customHeight="1">
      <c r="A40" s="14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2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2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48" t="s">
        <v>147</v>
      </c>
      <c r="R42" s="36"/>
      <c r="S42" s="36"/>
      <c r="T42" s="36"/>
      <c r="U42" s="36"/>
      <c r="V42" s="36"/>
      <c r="W42" s="36"/>
      <c r="X42" s="36"/>
      <c r="Y42" s="36"/>
      <c r="Z42" s="36"/>
    </row>
    <row r="43" ht="12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48" t="s">
        <v>148</v>
      </c>
      <c r="R43" s="36"/>
      <c r="S43" s="36"/>
      <c r="T43" s="36"/>
      <c r="U43" s="36"/>
      <c r="V43" s="36"/>
      <c r="W43" s="36"/>
      <c r="X43" s="36"/>
      <c r="Y43" s="36"/>
      <c r="Z43" s="36"/>
    </row>
    <row r="44" ht="12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48" t="s">
        <v>149</v>
      </c>
      <c r="R44" s="36"/>
      <c r="S44" s="36"/>
      <c r="T44" s="36"/>
      <c r="U44" s="36"/>
      <c r="V44" s="36"/>
      <c r="W44" s="36"/>
      <c r="X44" s="36"/>
      <c r="Y44" s="36"/>
      <c r="Z44" s="36"/>
    </row>
    <row r="45" ht="12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48" t="s">
        <v>150</v>
      </c>
      <c r="R45" s="36"/>
      <c r="S45" s="36"/>
      <c r="T45" s="36"/>
      <c r="U45" s="36"/>
      <c r="V45" s="36"/>
      <c r="W45" s="36"/>
      <c r="X45" s="36"/>
      <c r="Y45" s="36"/>
      <c r="Z45" s="36"/>
    </row>
    <row r="46" ht="12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48" t="s">
        <v>151</v>
      </c>
      <c r="R46" s="36"/>
      <c r="S46" s="36"/>
      <c r="T46" s="36"/>
      <c r="U46" s="36"/>
      <c r="V46" s="36"/>
      <c r="W46" s="36"/>
      <c r="X46" s="36"/>
      <c r="Y46" s="36"/>
      <c r="Z46" s="36"/>
    </row>
    <row r="47" ht="12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48" t="s">
        <v>152</v>
      </c>
      <c r="R47" s="36"/>
      <c r="S47" s="36"/>
      <c r="T47" s="36"/>
      <c r="U47" s="36"/>
      <c r="V47" s="36"/>
      <c r="W47" s="36"/>
      <c r="X47" s="36"/>
      <c r="Y47" s="36"/>
      <c r="Z47" s="36"/>
    </row>
    <row r="48" ht="12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48" t="s">
        <v>153</v>
      </c>
      <c r="R48" s="36"/>
      <c r="S48" s="36"/>
      <c r="T48" s="36"/>
      <c r="U48" s="36"/>
      <c r="V48" s="36"/>
      <c r="W48" s="36"/>
      <c r="X48" s="36"/>
      <c r="Y48" s="36"/>
      <c r="Z48" s="36"/>
    </row>
    <row r="49" ht="12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48" t="s">
        <v>154</v>
      </c>
      <c r="R49" s="36"/>
      <c r="S49" s="36"/>
      <c r="T49" s="36"/>
      <c r="U49" s="36"/>
      <c r="V49" s="36"/>
      <c r="W49" s="36"/>
      <c r="X49" s="36"/>
      <c r="Y49" s="36"/>
      <c r="Z49" s="36"/>
    </row>
    <row r="50" ht="12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48" t="s">
        <v>155</v>
      </c>
      <c r="R50" s="36"/>
      <c r="S50" s="36"/>
      <c r="T50" s="36"/>
      <c r="U50" s="36"/>
      <c r="V50" s="36"/>
      <c r="W50" s="36"/>
      <c r="X50" s="36"/>
      <c r="Y50" s="36"/>
      <c r="Z50" s="36"/>
    </row>
    <row r="51" ht="12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48" t="s">
        <v>156</v>
      </c>
      <c r="R51" s="36"/>
      <c r="S51" s="36"/>
      <c r="T51" s="36"/>
      <c r="U51" s="36"/>
      <c r="V51" s="36"/>
      <c r="W51" s="36"/>
      <c r="X51" s="36"/>
      <c r="Y51" s="36"/>
      <c r="Z51" s="36"/>
    </row>
    <row r="52" ht="12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48" t="s">
        <v>157</v>
      </c>
      <c r="R52" s="36"/>
      <c r="S52" s="36"/>
      <c r="T52" s="36"/>
      <c r="U52" s="36"/>
      <c r="V52" s="36"/>
      <c r="W52" s="36"/>
      <c r="X52" s="36"/>
      <c r="Y52" s="36"/>
      <c r="Z52" s="36"/>
    </row>
    <row r="53" ht="12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48" t="s">
        <v>158</v>
      </c>
      <c r="R53" s="36"/>
      <c r="S53" s="36"/>
      <c r="T53" s="36"/>
      <c r="U53" s="36"/>
      <c r="V53" s="36"/>
      <c r="W53" s="36"/>
      <c r="X53" s="36"/>
      <c r="Y53" s="36"/>
      <c r="Z53" s="36"/>
    </row>
    <row r="54" ht="12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48" t="s">
        <v>159</v>
      </c>
      <c r="R54" s="36"/>
      <c r="S54" s="36"/>
      <c r="T54" s="36"/>
      <c r="U54" s="36"/>
      <c r="V54" s="36"/>
      <c r="W54" s="36"/>
      <c r="X54" s="36"/>
      <c r="Y54" s="36"/>
      <c r="Z54" s="36"/>
    </row>
    <row r="55" ht="12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2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44">
        <v>0.9</v>
      </c>
      <c r="R56" s="36"/>
      <c r="S56" s="36"/>
      <c r="T56" s="36"/>
      <c r="U56" s="36"/>
      <c r="V56" s="36"/>
      <c r="W56" s="36"/>
      <c r="X56" s="36"/>
      <c r="Y56" s="36"/>
      <c r="Z56" s="36"/>
    </row>
    <row r="57" ht="12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44">
        <v>0.9</v>
      </c>
      <c r="R57" s="36"/>
      <c r="S57" s="36"/>
      <c r="T57" s="36"/>
      <c r="U57" s="36"/>
      <c r="V57" s="36"/>
      <c r="W57" s="36"/>
      <c r="X57" s="36"/>
      <c r="Y57" s="36"/>
      <c r="Z57" s="36"/>
    </row>
    <row r="58" ht="12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2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2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2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2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2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2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2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2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2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2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2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2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2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2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2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2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2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2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2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2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2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2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2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2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2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2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2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2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2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2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2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2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2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2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2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2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2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2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2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2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2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2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2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2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2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2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2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2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2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2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2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2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2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2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2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2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ht="12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ht="12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ht="12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ht="12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ht="12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ht="12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ht="12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ht="12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ht="12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ht="12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ht="12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ht="12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ht="12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ht="12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ht="12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ht="12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ht="12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ht="12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ht="12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ht="12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ht="12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ht="12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ht="12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ht="12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ht="12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ht="12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ht="12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ht="12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ht="12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ht="12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ht="12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ht="12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ht="12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ht="12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ht="12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ht="12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ht="12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ht="12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ht="12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ht="12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ht="12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ht="12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ht="12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ht="12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ht="12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ht="12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ht="12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ht="12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ht="12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ht="12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ht="12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ht="12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ht="12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ht="12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ht="12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ht="12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ht="12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ht="12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ht="12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ht="12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ht="12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ht="12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ht="12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ht="12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ht="12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ht="12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ht="12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ht="12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ht="12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ht="12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ht="12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ht="12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ht="12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ht="12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ht="12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ht="12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ht="12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ht="12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ht="12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ht="12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ht="12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ht="12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ht="12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ht="12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ht="12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ht="12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ht="12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ht="12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ht="12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ht="12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ht="12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ht="12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ht="12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ht="12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ht="12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ht="12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2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2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2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2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ht="12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ht="12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ht="12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ht="12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ht="12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ht="12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ht="12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ht="12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ht="12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ht="12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ht="12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ht="12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ht="12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ht="12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ht="12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ht="12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ht="12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ht="12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ht="12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ht="12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ht="12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ht="12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ht="12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ht="12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ht="12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ht="12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ht="12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ht="12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ht="12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ht="12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ht="12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ht="12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ht="12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ht="12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ht="12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ht="12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ht="12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ht="12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ht="12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ht="12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3937007874015748" right="0.5511811023622047" top="1.1023622047244095"/>
  <pageSetup scale="73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7" width="11.43"/>
    <col customWidth="1" hidden="1" min="18" max="18" width="10.71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1" t="s">
        <v>55</v>
      </c>
      <c r="B1" s="32"/>
      <c r="C1" s="32"/>
      <c r="D1" s="32"/>
      <c r="E1" s="33"/>
      <c r="F1" s="34" t="str">
        <f>'SET-Planeacion'!J1</f>
        <v>PLANEACION</v>
      </c>
      <c r="G1" s="32"/>
      <c r="H1" s="32"/>
      <c r="I1" s="32"/>
      <c r="J1" s="32"/>
      <c r="K1" s="32"/>
      <c r="L1" s="32"/>
      <c r="M1" s="32"/>
      <c r="N1" s="32"/>
      <c r="O1" s="35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5.75" customHeight="1">
      <c r="A2" s="37" t="s">
        <v>2</v>
      </c>
      <c r="B2" s="38"/>
      <c r="C2" s="38"/>
      <c r="D2" s="38"/>
      <c r="E2" s="39"/>
      <c r="F2" s="40" t="str">
        <f>'SET-Planeacion'!$B8</f>
        <v>Nivel de Cumplimiento de Tiempo de duracion del proyecto y/o contrato</v>
      </c>
      <c r="G2" s="38"/>
      <c r="H2" s="38"/>
      <c r="I2" s="38"/>
      <c r="J2" s="38"/>
      <c r="K2" s="38"/>
      <c r="L2" s="38"/>
      <c r="M2" s="38"/>
      <c r="N2" s="38"/>
      <c r="O2" s="41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5.75" customHeight="1">
      <c r="A3" s="37" t="s">
        <v>65</v>
      </c>
      <c r="B3" s="38"/>
      <c r="C3" s="38"/>
      <c r="D3" s="38"/>
      <c r="E3" s="39"/>
      <c r="F3" s="42" t="str">
        <f>'SET-Planeacion'!F8</f>
        <v>Efectividad</v>
      </c>
      <c r="G3" s="38"/>
      <c r="H3" s="38"/>
      <c r="I3" s="38"/>
      <c r="J3" s="38"/>
      <c r="K3" s="38"/>
      <c r="L3" s="38"/>
      <c r="M3" s="38"/>
      <c r="N3" s="38"/>
      <c r="O3" s="41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17.25" customHeight="1">
      <c r="A4" s="45" t="s">
        <v>66</v>
      </c>
      <c r="B4" s="46"/>
      <c r="C4" s="46"/>
      <c r="D4" s="46"/>
      <c r="E4" s="47"/>
      <c r="F4" s="49" t="s">
        <v>67</v>
      </c>
      <c r="G4" s="50" t="str">
        <f>'SET-Planeacion'!A8</f>
        <v>IN05</v>
      </c>
      <c r="H4" s="46"/>
      <c r="I4" s="46"/>
      <c r="J4" s="46"/>
      <c r="K4" s="46"/>
      <c r="L4" s="46"/>
      <c r="M4" s="46"/>
      <c r="N4" s="46"/>
      <c r="O4" s="51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2.75" customHeight="1">
      <c r="A5" s="54" t="s">
        <v>82</v>
      </c>
      <c r="B5" s="56"/>
      <c r="C5" s="56"/>
      <c r="D5" s="57"/>
      <c r="E5" s="59" t="s">
        <v>85</v>
      </c>
      <c r="F5" s="60" t="s">
        <v>86</v>
      </c>
      <c r="G5" s="57"/>
      <c r="H5" s="59" t="s">
        <v>87</v>
      </c>
      <c r="I5" s="59" t="s">
        <v>88</v>
      </c>
      <c r="J5" s="60" t="s">
        <v>89</v>
      </c>
      <c r="K5" s="57"/>
      <c r="L5" s="61" t="s">
        <v>90</v>
      </c>
      <c r="M5" s="32"/>
      <c r="N5" s="32"/>
      <c r="O5" s="35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91</v>
      </c>
      <c r="M6" s="39"/>
      <c r="N6" s="67" t="s">
        <v>92</v>
      </c>
      <c r="O6" s="41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58.5" customHeight="1">
      <c r="A7" s="68" t="str">
        <f>'SET-Planeacion'!$C8</f>
        <v>Determinar la eficiencia, eficacia de los tiempos estimados frente al ejecuccion  de las porpuestas y/o  proyectos  realizadas por la entidad. </v>
      </c>
      <c r="B7" s="46"/>
      <c r="C7" s="46"/>
      <c r="D7" s="47"/>
      <c r="E7" s="69" t="s">
        <v>174</v>
      </c>
      <c r="F7" s="70" t="str">
        <f>'SET-Planeacion'!$D8</f>
        <v>Tiempo ejecutado   de cada contrato  y/o proyecto/Tiempo proyectado  *100         </v>
      </c>
      <c r="G7" s="47"/>
      <c r="H7" s="71" t="str">
        <f>$O14</f>
        <v>&lt;=0</v>
      </c>
      <c r="I7" s="72" t="str">
        <f>'SET-Planeacion'!$E8</f>
        <v>Trimestral</v>
      </c>
      <c r="J7" s="73" t="s">
        <v>1</v>
      </c>
      <c r="K7" s="46"/>
      <c r="L7" s="46"/>
      <c r="M7" s="46"/>
      <c r="N7" s="46"/>
      <c r="O7" s="5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3.5" customHeight="1">
      <c r="A8" s="74" t="s">
        <v>94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16.5" customHeight="1">
      <c r="A9" s="77" t="s">
        <v>175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5.0" customHeight="1">
      <c r="A10" s="80" t="s">
        <v>96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36"/>
      <c r="Q10" s="36"/>
      <c r="R10" s="36"/>
      <c r="S10" s="36"/>
      <c r="T10" s="36"/>
      <c r="U10" s="36"/>
      <c r="V10" s="83"/>
      <c r="W10" s="84"/>
      <c r="X10" s="84"/>
      <c r="Y10" s="36"/>
      <c r="Z10" s="36"/>
    </row>
    <row r="11" ht="16.5" customHeight="1">
      <c r="A11" s="85" t="s">
        <v>99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5"/>
      <c r="P11" s="36"/>
      <c r="Q11" s="36"/>
      <c r="R11" s="36"/>
      <c r="S11" s="36"/>
      <c r="T11" s="36"/>
      <c r="U11" s="36"/>
      <c r="V11" s="83"/>
      <c r="W11" s="86"/>
      <c r="X11" s="86"/>
      <c r="Y11" s="36"/>
      <c r="Z11" s="36"/>
    </row>
    <row r="12" ht="16.5" customHeight="1">
      <c r="A12" s="87" t="s">
        <v>100</v>
      </c>
      <c r="B12" s="39"/>
      <c r="C12" s="88" t="s">
        <v>15</v>
      </c>
      <c r="D12" s="88" t="s">
        <v>16</v>
      </c>
      <c r="E12" s="88" t="s">
        <v>17</v>
      </c>
      <c r="F12" s="88" t="s">
        <v>18</v>
      </c>
      <c r="G12" s="88" t="s">
        <v>19</v>
      </c>
      <c r="H12" s="88" t="s">
        <v>20</v>
      </c>
      <c r="I12" s="88" t="s">
        <v>21</v>
      </c>
      <c r="J12" s="88" t="s">
        <v>22</v>
      </c>
      <c r="K12" s="88" t="s">
        <v>23</v>
      </c>
      <c r="L12" s="88" t="s">
        <v>24</v>
      </c>
      <c r="M12" s="88" t="s">
        <v>25</v>
      </c>
      <c r="N12" s="88" t="s">
        <v>26</v>
      </c>
      <c r="O12" s="89" t="s">
        <v>101</v>
      </c>
      <c r="P12" s="36"/>
      <c r="Q12" s="36"/>
      <c r="R12" s="36"/>
      <c r="S12" s="36"/>
      <c r="T12" s="36"/>
      <c r="U12" s="36"/>
      <c r="V12" s="83"/>
      <c r="W12" s="86"/>
      <c r="X12" s="86"/>
      <c r="Y12" s="36"/>
      <c r="Z12" s="36"/>
    </row>
    <row r="13" ht="16.5" customHeight="1">
      <c r="A13" s="90" t="s">
        <v>8</v>
      </c>
      <c r="B13" s="39"/>
      <c r="C13" s="91" t="str">
        <f t="shared" ref="C13:N13" si="1">$O$13</f>
        <v>&lt;=0</v>
      </c>
      <c r="D13" s="91" t="str">
        <f t="shared" si="1"/>
        <v>&lt;=0</v>
      </c>
      <c r="E13" s="91" t="str">
        <f t="shared" si="1"/>
        <v>&lt;=0</v>
      </c>
      <c r="F13" s="91" t="str">
        <f t="shared" si="1"/>
        <v>&lt;=0</v>
      </c>
      <c r="G13" s="91" t="str">
        <f t="shared" si="1"/>
        <v>&lt;=0</v>
      </c>
      <c r="H13" s="91" t="str">
        <f t="shared" si="1"/>
        <v>&lt;=0</v>
      </c>
      <c r="I13" s="91" t="str">
        <f t="shared" si="1"/>
        <v>&lt;=0</v>
      </c>
      <c r="J13" s="91" t="str">
        <f t="shared" si="1"/>
        <v>&lt;=0</v>
      </c>
      <c r="K13" s="91" t="str">
        <f t="shared" si="1"/>
        <v>&lt;=0</v>
      </c>
      <c r="L13" s="91" t="str">
        <f t="shared" si="1"/>
        <v>&lt;=0</v>
      </c>
      <c r="M13" s="91" t="str">
        <f t="shared" si="1"/>
        <v>&lt;=0</v>
      </c>
      <c r="N13" s="91" t="str">
        <f t="shared" si="1"/>
        <v>&lt;=0</v>
      </c>
      <c r="O13" s="92" t="str">
        <f>'SET-Planeacion'!J8</f>
        <v>&lt;=0</v>
      </c>
      <c r="P13" s="36"/>
      <c r="Q13" s="36"/>
      <c r="R13" s="36"/>
      <c r="S13" s="36"/>
      <c r="T13" s="36"/>
      <c r="U13" s="36"/>
      <c r="V13" s="83"/>
      <c r="W13" s="86"/>
      <c r="X13" s="86"/>
      <c r="Y13" s="36"/>
      <c r="Z13" s="36"/>
    </row>
    <row r="14" ht="17.25" customHeight="1">
      <c r="A14" s="90" t="s">
        <v>103</v>
      </c>
      <c r="B14" s="39"/>
      <c r="C14" s="91" t="str">
        <f t="shared" ref="C14:N14" si="2">$O$14</f>
        <v>&lt;=0</v>
      </c>
      <c r="D14" s="91" t="str">
        <f t="shared" si="2"/>
        <v>&lt;=0</v>
      </c>
      <c r="E14" s="91" t="str">
        <f t="shared" si="2"/>
        <v>&lt;=0</v>
      </c>
      <c r="F14" s="91" t="str">
        <f t="shared" si="2"/>
        <v>&lt;=0</v>
      </c>
      <c r="G14" s="91" t="str">
        <f t="shared" si="2"/>
        <v>&lt;=0</v>
      </c>
      <c r="H14" s="91" t="str">
        <f t="shared" si="2"/>
        <v>&lt;=0</v>
      </c>
      <c r="I14" s="91" t="str">
        <f t="shared" si="2"/>
        <v>&lt;=0</v>
      </c>
      <c r="J14" s="91" t="str">
        <f t="shared" si="2"/>
        <v>&lt;=0</v>
      </c>
      <c r="K14" s="91" t="str">
        <f t="shared" si="2"/>
        <v>&lt;=0</v>
      </c>
      <c r="L14" s="91" t="str">
        <f t="shared" si="2"/>
        <v>&lt;=0</v>
      </c>
      <c r="M14" s="91" t="str">
        <f t="shared" si="2"/>
        <v>&lt;=0</v>
      </c>
      <c r="N14" s="91" t="str">
        <f t="shared" si="2"/>
        <v>&lt;=0</v>
      </c>
      <c r="O14" s="92" t="str">
        <f>'SET-Planeacion'!K8</f>
        <v>&lt;=0</v>
      </c>
      <c r="P14" s="36"/>
      <c r="Q14" s="36"/>
      <c r="R14" s="36"/>
      <c r="S14" s="36"/>
      <c r="T14" s="36"/>
      <c r="U14" s="36"/>
      <c r="V14" s="83"/>
      <c r="W14" s="86"/>
      <c r="X14" s="86"/>
      <c r="Y14" s="36"/>
      <c r="Z14" s="36"/>
    </row>
    <row r="15" ht="17.25" customHeight="1">
      <c r="A15" s="93" t="s">
        <v>104</v>
      </c>
      <c r="B15" s="39"/>
      <c r="C15" s="145" t="str">
        <f t="shared" ref="C15:O15" si="3">IF((C17),C16-C17,"-")</f>
        <v>-</v>
      </c>
      <c r="D15" s="145" t="str">
        <f t="shared" si="3"/>
        <v>-</v>
      </c>
      <c r="E15" s="145">
        <f t="shared" si="3"/>
        <v>0</v>
      </c>
      <c r="F15" s="145">
        <f t="shared" si="3"/>
        <v>-90</v>
      </c>
      <c r="G15" s="145">
        <f t="shared" si="3"/>
        <v>0</v>
      </c>
      <c r="H15" s="145" t="str">
        <f t="shared" si="3"/>
        <v>-</v>
      </c>
      <c r="I15" s="145" t="str">
        <f t="shared" si="3"/>
        <v>-</v>
      </c>
      <c r="J15" s="145" t="str">
        <f t="shared" si="3"/>
        <v>-</v>
      </c>
      <c r="K15" s="145" t="str">
        <f t="shared" si="3"/>
        <v>-</v>
      </c>
      <c r="L15" s="145">
        <f t="shared" si="3"/>
        <v>0</v>
      </c>
      <c r="M15" s="145">
        <f t="shared" si="3"/>
        <v>0</v>
      </c>
      <c r="N15" s="145">
        <f t="shared" si="3"/>
        <v>0</v>
      </c>
      <c r="O15" s="146">
        <f t="shared" si="3"/>
        <v>0</v>
      </c>
      <c r="P15" s="36"/>
      <c r="Q15" s="36"/>
      <c r="R15" s="36"/>
      <c r="S15" s="36"/>
      <c r="T15" s="36"/>
      <c r="U15" s="36"/>
      <c r="V15" s="83"/>
      <c r="W15" s="86"/>
      <c r="X15" s="86"/>
      <c r="Y15" s="36"/>
      <c r="Z15" s="36"/>
    </row>
    <row r="16" ht="17.25" customHeight="1">
      <c r="A16" s="147" t="s">
        <v>105</v>
      </c>
      <c r="B16" s="101" t="s">
        <v>176</v>
      </c>
      <c r="C16" s="148">
        <v>0.0</v>
      </c>
      <c r="D16" s="148">
        <v>0.0</v>
      </c>
      <c r="E16" s="148">
        <v>360.0</v>
      </c>
      <c r="F16" s="148">
        <v>180.0</v>
      </c>
      <c r="G16" s="148">
        <v>360.0</v>
      </c>
      <c r="H16" s="148">
        <v>0.0</v>
      </c>
      <c r="I16" s="148">
        <v>0.0</v>
      </c>
      <c r="J16" s="148">
        <v>0.0</v>
      </c>
      <c r="K16" s="148">
        <v>0.0</v>
      </c>
      <c r="L16" s="148">
        <v>360.0</v>
      </c>
      <c r="M16" s="148">
        <v>450.0</v>
      </c>
      <c r="N16" s="148">
        <v>360.0</v>
      </c>
      <c r="O16" s="149">
        <f t="shared" ref="O16:O17" si="4">MAX(C16:N16)</f>
        <v>450</v>
      </c>
      <c r="P16" s="36"/>
      <c r="Q16" s="36"/>
      <c r="R16" s="36"/>
      <c r="S16" s="36"/>
      <c r="T16" s="36"/>
      <c r="U16" s="36"/>
      <c r="V16" s="83"/>
      <c r="W16" s="86"/>
      <c r="X16" s="86"/>
      <c r="Y16" s="36"/>
      <c r="Z16" s="36"/>
    </row>
    <row r="17" ht="15.75" customHeight="1">
      <c r="A17" s="105"/>
      <c r="B17" s="101" t="s">
        <v>177</v>
      </c>
      <c r="C17" s="148">
        <v>0.0</v>
      </c>
      <c r="D17" s="148">
        <v>0.0</v>
      </c>
      <c r="E17" s="148">
        <v>360.0</v>
      </c>
      <c r="F17" s="148">
        <v>270.0</v>
      </c>
      <c r="G17" s="148">
        <v>360.0</v>
      </c>
      <c r="H17" s="148">
        <v>0.0</v>
      </c>
      <c r="I17" s="148">
        <v>0.0</v>
      </c>
      <c r="J17" s="148">
        <v>0.0</v>
      </c>
      <c r="K17" s="148">
        <v>0.0</v>
      </c>
      <c r="L17" s="148">
        <v>360.0</v>
      </c>
      <c r="M17" s="148">
        <v>450.0</v>
      </c>
      <c r="N17" s="148">
        <v>360.0</v>
      </c>
      <c r="O17" s="149">
        <f t="shared" si="4"/>
        <v>450</v>
      </c>
      <c r="P17" s="36"/>
      <c r="Q17" s="36"/>
      <c r="R17" s="36"/>
      <c r="S17" s="36"/>
      <c r="T17" s="36"/>
      <c r="U17" s="36"/>
      <c r="V17" s="83"/>
      <c r="W17" s="86"/>
      <c r="X17" s="86"/>
      <c r="Y17" s="36"/>
      <c r="Z17" s="36"/>
    </row>
    <row r="18" ht="12.75" customHeight="1">
      <c r="A18" s="105"/>
      <c r="B18" s="106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3"/>
      <c r="P18" s="36"/>
      <c r="Q18" s="36"/>
      <c r="R18" s="36"/>
      <c r="S18" s="36"/>
      <c r="T18" s="36"/>
      <c r="U18" s="36"/>
      <c r="V18" s="83"/>
      <c r="W18" s="86"/>
      <c r="X18" s="86"/>
      <c r="Y18" s="36"/>
      <c r="Z18" s="36"/>
    </row>
    <row r="19" ht="12.75" customHeight="1">
      <c r="A19" s="109"/>
      <c r="B19" s="110" t="s">
        <v>111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2"/>
      <c r="P19" s="36"/>
      <c r="Q19" s="36"/>
      <c r="R19" s="36"/>
      <c r="S19" s="36"/>
      <c r="T19" s="36"/>
      <c r="U19" s="36"/>
      <c r="V19" s="83"/>
      <c r="W19" s="86"/>
      <c r="X19" s="86"/>
      <c r="Y19" s="36"/>
      <c r="Z19" s="36"/>
    </row>
    <row r="20" ht="14.25" customHeight="1">
      <c r="A20" s="114" t="s">
        <v>112</v>
      </c>
      <c r="B20" s="56"/>
      <c r="C20" s="57"/>
      <c r="D20" s="130" t="str">
        <f>'SET-Planeacion'!$G8</f>
        <v>&gt; 0</v>
      </c>
      <c r="E20" s="117"/>
      <c r="F20" s="117"/>
      <c r="G20" s="118"/>
      <c r="H20" s="130" t="str">
        <f>'SET-Planeacion'!$H8</f>
        <v>= 0</v>
      </c>
      <c r="I20" s="117"/>
      <c r="J20" s="117"/>
      <c r="K20" s="118"/>
      <c r="L20" s="130" t="str">
        <f>'SET-Planeacion'!$I8</f>
        <v>&lt; 0</v>
      </c>
      <c r="M20" s="117"/>
      <c r="N20" s="117"/>
      <c r="O20" s="118"/>
      <c r="P20" s="36"/>
      <c r="Q20" s="36"/>
      <c r="R20" s="36"/>
      <c r="S20" s="36"/>
      <c r="T20" s="36"/>
      <c r="U20" s="36"/>
      <c r="V20" s="83"/>
      <c r="W20" s="86"/>
      <c r="X20" s="86"/>
      <c r="Y20" s="36"/>
      <c r="Z20" s="36"/>
    </row>
    <row r="21" ht="33.0" customHeight="1">
      <c r="A21" s="120"/>
      <c r="B21" s="78"/>
      <c r="C21" s="121"/>
      <c r="D21" s="122" t="s">
        <v>11</v>
      </c>
      <c r="E21" s="123"/>
      <c r="F21" s="123"/>
      <c r="G21" s="124"/>
      <c r="H21" s="125" t="s">
        <v>12</v>
      </c>
      <c r="I21" s="123"/>
      <c r="J21" s="123"/>
      <c r="K21" s="124"/>
      <c r="L21" s="127" t="s">
        <v>13</v>
      </c>
      <c r="M21" s="123"/>
      <c r="N21" s="123"/>
      <c r="O21" s="128"/>
      <c r="P21" s="36"/>
      <c r="Q21" s="36"/>
      <c r="R21" s="36"/>
      <c r="S21" s="36"/>
      <c r="T21" s="36"/>
      <c r="U21" s="36"/>
      <c r="V21" s="83"/>
      <c r="W21" s="86"/>
      <c r="X21" s="86"/>
      <c r="Y21" s="36"/>
      <c r="Z21" s="36"/>
    </row>
    <row r="22" ht="15.75" customHeight="1">
      <c r="A22" s="129" t="s">
        <v>115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8"/>
      <c r="P22" s="36"/>
      <c r="Q22" s="36"/>
      <c r="R22" s="36"/>
      <c r="S22" s="36"/>
      <c r="T22" s="36"/>
      <c r="U22" s="36"/>
      <c r="V22" s="83"/>
      <c r="W22" s="86"/>
      <c r="X22" s="86"/>
      <c r="Y22" s="36"/>
      <c r="Z22" s="36"/>
    </row>
    <row r="23" ht="264.75" customHeight="1">
      <c r="A23" s="136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8"/>
      <c r="P23" s="36"/>
      <c r="Q23" s="36"/>
      <c r="R23" s="36"/>
      <c r="S23" s="36"/>
      <c r="T23" s="36"/>
      <c r="U23" s="36"/>
      <c r="V23" s="83"/>
      <c r="W23" s="36"/>
      <c r="X23" s="36"/>
      <c r="Y23" s="36"/>
      <c r="Z23" s="36"/>
    </row>
    <row r="24" ht="15.0" customHeight="1">
      <c r="A24" s="132" t="s">
        <v>178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33" t="s">
        <v>118</v>
      </c>
      <c r="O24" s="35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6.5" customHeight="1">
      <c r="A25" s="134" t="s">
        <v>167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135">
        <v>45658.0</v>
      </c>
      <c r="O25" s="41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16.5" customHeight="1">
      <c r="A26" s="134" t="s">
        <v>168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135">
        <v>45689.0</v>
      </c>
      <c r="O26" s="41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16.5" customHeight="1">
      <c r="A27" s="134" t="s">
        <v>169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135">
        <v>45717.0</v>
      </c>
      <c r="O27" s="41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16.5" customHeight="1">
      <c r="A28" s="134" t="s">
        <v>179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135">
        <v>45748.0</v>
      </c>
      <c r="O28" s="41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16.5" customHeight="1">
      <c r="A29" s="134" t="s">
        <v>167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135">
        <v>45778.0</v>
      </c>
      <c r="O29" s="41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16.5" customHeight="1">
      <c r="A30" s="134" t="s">
        <v>168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135">
        <v>45809.0</v>
      </c>
      <c r="O30" s="41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6.5" customHeight="1">
      <c r="A31" s="134" t="s">
        <v>169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135">
        <v>45839.0</v>
      </c>
      <c r="O31" s="41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16.5" customHeight="1">
      <c r="A32" s="134" t="s">
        <v>167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135">
        <v>45870.0</v>
      </c>
      <c r="O32" s="41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16.5" customHeight="1">
      <c r="A33" s="134" t="s">
        <v>168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135">
        <v>45901.0</v>
      </c>
      <c r="O33" s="41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16.5" customHeight="1">
      <c r="A34" s="134" t="s">
        <v>169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135">
        <v>45931.0</v>
      </c>
      <c r="O34" s="41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16.5" customHeight="1">
      <c r="A35" s="134" t="s">
        <v>167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135">
        <v>45962.0</v>
      </c>
      <c r="O35" s="41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6.5" customHeight="1">
      <c r="A36" s="134" t="s">
        <v>168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135">
        <v>45992.0</v>
      </c>
      <c r="O36" s="41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9.5" customHeight="1">
      <c r="A37" s="132" t="s">
        <v>180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133" t="s">
        <v>118</v>
      </c>
      <c r="O37" s="35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2.75" customHeight="1">
      <c r="A38" s="134" t="s">
        <v>181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137"/>
      <c r="O38" s="41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2.75" customHeight="1">
      <c r="A39" s="138" t="s">
        <v>182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7"/>
      <c r="N39" s="139"/>
      <c r="O39" s="51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4.5" customHeight="1">
      <c r="A40" s="14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2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2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48" t="s">
        <v>147</v>
      </c>
      <c r="R42" s="36"/>
      <c r="S42" s="36"/>
      <c r="T42" s="36"/>
      <c r="U42" s="36"/>
      <c r="V42" s="36"/>
      <c r="W42" s="36"/>
      <c r="X42" s="36"/>
      <c r="Y42" s="36"/>
      <c r="Z42" s="36"/>
    </row>
    <row r="43" ht="12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48" t="s">
        <v>148</v>
      </c>
      <c r="R43" s="36"/>
      <c r="S43" s="36"/>
      <c r="T43" s="36"/>
      <c r="U43" s="36"/>
      <c r="V43" s="36"/>
      <c r="W43" s="36"/>
      <c r="X43" s="36"/>
      <c r="Y43" s="36"/>
      <c r="Z43" s="36"/>
    </row>
    <row r="44" ht="12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48" t="s">
        <v>149</v>
      </c>
      <c r="R44" s="36"/>
      <c r="S44" s="36"/>
      <c r="T44" s="36"/>
      <c r="U44" s="36"/>
      <c r="V44" s="36"/>
      <c r="W44" s="36"/>
      <c r="X44" s="36"/>
      <c r="Y44" s="36"/>
      <c r="Z44" s="36"/>
    </row>
    <row r="45" ht="12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48" t="s">
        <v>150</v>
      </c>
      <c r="R45" s="36"/>
      <c r="S45" s="36"/>
      <c r="T45" s="36"/>
      <c r="U45" s="36"/>
      <c r="V45" s="36"/>
      <c r="W45" s="36"/>
      <c r="X45" s="36"/>
      <c r="Y45" s="36"/>
      <c r="Z45" s="36"/>
    </row>
    <row r="46" ht="12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48" t="s">
        <v>151</v>
      </c>
      <c r="R46" s="36"/>
      <c r="S46" s="36"/>
      <c r="T46" s="36"/>
      <c r="U46" s="36"/>
      <c r="V46" s="36"/>
      <c r="W46" s="36"/>
      <c r="X46" s="36"/>
      <c r="Y46" s="36"/>
      <c r="Z46" s="36"/>
    </row>
    <row r="47" ht="12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48" t="s">
        <v>152</v>
      </c>
      <c r="R47" s="36"/>
      <c r="S47" s="36"/>
      <c r="T47" s="36"/>
      <c r="U47" s="36"/>
      <c r="V47" s="36"/>
      <c r="W47" s="36"/>
      <c r="X47" s="36"/>
      <c r="Y47" s="36"/>
      <c r="Z47" s="36"/>
    </row>
    <row r="48" ht="12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48" t="s">
        <v>153</v>
      </c>
      <c r="R48" s="36"/>
      <c r="S48" s="36"/>
      <c r="T48" s="36"/>
      <c r="U48" s="36"/>
      <c r="V48" s="36"/>
      <c r="W48" s="36"/>
      <c r="X48" s="36"/>
      <c r="Y48" s="36"/>
      <c r="Z48" s="36"/>
    </row>
    <row r="49" ht="12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48" t="s">
        <v>154</v>
      </c>
      <c r="R49" s="36"/>
      <c r="S49" s="36"/>
      <c r="T49" s="36"/>
      <c r="U49" s="36"/>
      <c r="V49" s="36"/>
      <c r="W49" s="36"/>
      <c r="X49" s="36"/>
      <c r="Y49" s="36"/>
      <c r="Z49" s="36"/>
    </row>
    <row r="50" ht="12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48" t="s">
        <v>155</v>
      </c>
      <c r="R50" s="36"/>
      <c r="S50" s="36"/>
      <c r="T50" s="36"/>
      <c r="U50" s="36"/>
      <c r="V50" s="36"/>
      <c r="W50" s="36"/>
      <c r="X50" s="36"/>
      <c r="Y50" s="36"/>
      <c r="Z50" s="36"/>
    </row>
    <row r="51" ht="12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48" t="s">
        <v>156</v>
      </c>
      <c r="R51" s="36"/>
      <c r="S51" s="36"/>
      <c r="T51" s="36"/>
      <c r="U51" s="36"/>
      <c r="V51" s="36"/>
      <c r="W51" s="36"/>
      <c r="X51" s="36"/>
      <c r="Y51" s="36"/>
      <c r="Z51" s="36"/>
    </row>
    <row r="52" ht="12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48" t="s">
        <v>157</v>
      </c>
      <c r="R52" s="36"/>
      <c r="S52" s="36"/>
      <c r="T52" s="36"/>
      <c r="U52" s="36"/>
      <c r="V52" s="36"/>
      <c r="W52" s="36"/>
      <c r="X52" s="36"/>
      <c r="Y52" s="36"/>
      <c r="Z52" s="36"/>
    </row>
    <row r="53" ht="12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48" t="s">
        <v>158</v>
      </c>
      <c r="R53" s="36"/>
      <c r="S53" s="36"/>
      <c r="T53" s="36"/>
      <c r="U53" s="36"/>
      <c r="V53" s="36"/>
      <c r="W53" s="36"/>
      <c r="X53" s="36"/>
      <c r="Y53" s="36"/>
      <c r="Z53" s="36"/>
    </row>
    <row r="54" ht="12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48" t="s">
        <v>159</v>
      </c>
      <c r="R54" s="36"/>
      <c r="S54" s="36"/>
      <c r="T54" s="36"/>
      <c r="U54" s="36"/>
      <c r="V54" s="36"/>
      <c r="W54" s="36"/>
      <c r="X54" s="36"/>
      <c r="Y54" s="36"/>
      <c r="Z54" s="36"/>
    </row>
    <row r="55" ht="12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2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41" t="s">
        <v>45</v>
      </c>
      <c r="R56" s="36"/>
      <c r="S56" s="36"/>
      <c r="T56" s="36"/>
      <c r="U56" s="36"/>
      <c r="V56" s="36"/>
      <c r="W56" s="36"/>
      <c r="X56" s="36"/>
      <c r="Y56" s="36"/>
      <c r="Z56" s="36"/>
    </row>
    <row r="57" ht="12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41" t="s">
        <v>45</v>
      </c>
      <c r="R57" s="36"/>
      <c r="S57" s="36"/>
      <c r="T57" s="36"/>
      <c r="U57" s="36"/>
      <c r="V57" s="36"/>
      <c r="W57" s="36"/>
      <c r="X57" s="36"/>
      <c r="Y57" s="36"/>
      <c r="Z57" s="36"/>
    </row>
    <row r="58" ht="12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2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2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2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2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2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2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2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2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2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2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2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2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2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2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2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2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2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2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2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2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2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2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2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2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2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2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2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2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2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2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2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2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2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2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2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2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2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2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2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2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2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2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2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2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2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2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2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2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2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2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2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2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2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2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2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2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ht="12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ht="12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ht="12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ht="12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ht="12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ht="12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ht="12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ht="12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ht="12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ht="12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ht="12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ht="12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ht="12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ht="12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ht="12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ht="12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ht="12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ht="12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ht="12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ht="12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ht="12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ht="12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ht="12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ht="12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ht="12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ht="12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ht="12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ht="12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ht="12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ht="12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ht="12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ht="12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ht="12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ht="12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ht="12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ht="12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ht="12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ht="12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ht="12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ht="12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ht="12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ht="12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ht="12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ht="12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ht="12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ht="12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ht="12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ht="12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ht="12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ht="12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ht="12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ht="12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ht="12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ht="12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ht="12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ht="12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ht="12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ht="12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ht="12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ht="12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ht="12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ht="12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ht="12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ht="12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ht="12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ht="12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ht="12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ht="12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ht="12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ht="12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ht="12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ht="12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ht="12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ht="12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ht="12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ht="12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ht="12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ht="12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ht="12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ht="12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ht="12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ht="12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ht="12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ht="12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ht="12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ht="12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ht="12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ht="12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ht="12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ht="12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ht="12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ht="12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ht="12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ht="12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ht="12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ht="12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2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2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2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2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ht="12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ht="12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ht="12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ht="12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ht="12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ht="12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ht="12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ht="12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ht="12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ht="12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ht="12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ht="12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ht="12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ht="12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ht="12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ht="12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ht="12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ht="12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ht="12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ht="12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ht="12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ht="12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ht="12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ht="12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ht="12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ht="12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ht="12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ht="12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ht="12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ht="12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ht="12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ht="12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ht="12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ht="12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ht="12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ht="12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ht="12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ht="12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ht="12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ht="12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3937007874015748" right="0.5511811023622047" top="1.1023622047244095"/>
  <pageSetup scale="73" orientation="portrait"/>
  <headerFooter>
    <oddHeader>&amp;C AGUAS DEL HUILA S.A. E.S.P. NIT.  800.100.553-2 FORMATO: MATRIZ DE REGISTRO Y MEDICIÓN DE INDICADORES VERSION 8.0 </oddHeader>
    <oddFooter>&amp;RPág. &amp;P | &amp;P</oddFooter>
  </headerFooter>
  <drawing r:id="rId1"/>
</worksheet>
</file>